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filterPrivacy="1" codeName="Questa_cartella_di_lavoro" defaultThemeVersion="124226"/>
  <xr:revisionPtr revIDLastSave="0" documentId="8_{7FCE5C8F-A09F-4282-ABD2-C82ED082AA93}" xr6:coauthVersionLast="45" xr6:coauthVersionMax="45" xr10:uidLastSave="{00000000-0000-0000-0000-000000000000}"/>
  <bookViews>
    <workbookView xWindow="28680" yWindow="-120" windowWidth="29040" windowHeight="15840" activeTab="4" xr2:uid="{00000000-000D-0000-FFFF-FFFF00000000}"/>
  </bookViews>
  <sheets>
    <sheet name="ADESA - SMART CLASS" sheetId="14" r:id="rId1"/>
    <sheet name="INFO SMART CLASS" sheetId="16" r:id="rId2"/>
    <sheet name="NOTEBOOK  &amp; TABLET" sheetId="7" r:id="rId3"/>
    <sheet name="SOFTWARE &amp; LICENZE" sheetId="8" r:id="rId4"/>
    <sheet name="INTERNET &amp; DISPOSITIVI UTILI" sheetId="10" r:id="rId5"/>
    <sheet name="ARMADI E CARRELLI" sheetId="6" r:id="rId6"/>
    <sheet name="QUADRO ECONOMICO - PREVENTIVO" sheetId="11" r:id="rId7"/>
  </sheets>
  <definedNames>
    <definedName name="_xlnm.Print_Area" localSheetId="0">'ADESA - SMART CLASS'!$C$2:$G$8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1" i="11" l="1"/>
  <c r="F5" i="10"/>
  <c r="F6" i="10"/>
  <c r="F9" i="8" l="1"/>
  <c r="F8" i="10" l="1"/>
  <c r="F9" i="10"/>
  <c r="F10" i="10"/>
  <c r="F11" i="10"/>
  <c r="F12" i="10"/>
  <c r="F7" i="10"/>
  <c r="K27" i="11" l="1"/>
  <c r="F6" i="8"/>
  <c r="F7" i="8"/>
  <c r="F8" i="8"/>
  <c r="F8" i="7" l="1"/>
  <c r="K30" i="11" l="1"/>
  <c r="K31" i="11"/>
  <c r="K28" i="11"/>
  <c r="F9" i="7" l="1"/>
  <c r="F4" i="8" l="1"/>
  <c r="F5" i="8"/>
  <c r="G11" i="11" l="1"/>
  <c r="F13" i="10"/>
  <c r="F4" i="10"/>
  <c r="F4" i="6" l="1"/>
  <c r="M11" i="11" s="1"/>
  <c r="F7" i="7"/>
  <c r="F6" i="7"/>
  <c r="F5" i="7"/>
  <c r="F4" i="7"/>
  <c r="D11" i="11" l="1"/>
  <c r="I16" i="11" s="1"/>
  <c r="D21" i="11" l="1"/>
  <c r="I29" i="11"/>
  <c r="I33" i="11" l="1"/>
  <c r="K29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H6" authorId="0" shapeId="0" xr:uid="{9FAA8FAD-C537-4FDD-9E45-6A2149FFAFBE}">
      <text>
        <r>
          <rPr>
            <b/>
            <sz val="9"/>
            <color indexed="81"/>
            <rFont val="Tahoma"/>
            <family val="2"/>
          </rPr>
          <t>ADESA:</t>
        </r>
        <r>
          <rPr>
            <sz val="9"/>
            <color indexed="81"/>
            <rFont val="Tahoma"/>
            <family val="2"/>
          </rPr>
          <t xml:space="preserve">
inserisci qui l'importo totale del progetto prima di cominciare</t>
        </r>
      </text>
    </comment>
  </commentList>
</comments>
</file>

<file path=xl/sharedStrings.xml><?xml version="1.0" encoding="utf-8"?>
<sst xmlns="http://schemas.openxmlformats.org/spreadsheetml/2006/main" count="127" uniqueCount="97">
  <si>
    <t>Descrizione della voce</t>
  </si>
  <si>
    <t>Importo Unitario</t>
  </si>
  <si>
    <t>Costo Previsto</t>
  </si>
  <si>
    <t>Fornitura</t>
  </si>
  <si>
    <t>Voci di costo come da PON AOODGEFID/12810</t>
  </si>
  <si>
    <t>% PON</t>
  </si>
  <si>
    <t>A. Progettazione</t>
  </si>
  <si>
    <t>max</t>
  </si>
  <si>
    <t>B. Spese organizzative e di gestione</t>
  </si>
  <si>
    <t>C. Acquisto beni e forniture</t>
  </si>
  <si>
    <t>min</t>
  </si>
  <si>
    <t>Importo Progetto IVA inclusa
(per la scuola)</t>
  </si>
  <si>
    <t>PREVENTIVO INTERATTIVO - PER L'ISTITUTO</t>
  </si>
  <si>
    <t>Totale per gruppo merceologico dei beni oggetto della fornitura</t>
  </si>
  <si>
    <t>Totale della fornitura</t>
  </si>
  <si>
    <t>Totale Beni e Forniture</t>
  </si>
  <si>
    <t xml:space="preserve">% </t>
  </si>
  <si>
    <t>Importi 
(da inserire)</t>
  </si>
  <si>
    <t>DISPOSITIVI PRESENTI NEL DOCUMENTO</t>
  </si>
  <si>
    <t>CREA PREVENTIVO</t>
  </si>
  <si>
    <t>Nessuna idea di dispositivi da utilizzare ?</t>
  </si>
  <si>
    <t>INFORMAZIONI UTILI PER L'ISTITUTO</t>
  </si>
  <si>
    <t>info@adesa.it</t>
  </si>
  <si>
    <t>CONTATTI ADESA</t>
  </si>
  <si>
    <t>www.adesa.it</t>
  </si>
  <si>
    <t>Tel. 080 4311608</t>
  </si>
  <si>
    <t>Scorrere le pagine per consultare le caratteristiche tecniche dei prodotti</t>
  </si>
  <si>
    <r>
      <t xml:space="preserve">Consultare il </t>
    </r>
    <r>
      <rPr>
        <b/>
        <sz val="11"/>
        <color theme="1"/>
        <rFont val="Calibri"/>
        <family val="2"/>
        <scheme val="minor"/>
      </rPr>
      <t>Quadro Economico / Preventivo</t>
    </r>
    <r>
      <rPr>
        <sz val="11"/>
        <color theme="1"/>
        <rFont val="Calibri"/>
        <family val="2"/>
        <scheme val="minor"/>
      </rPr>
      <t xml:space="preserve"> a fine documento</t>
    </r>
  </si>
  <si>
    <t>Note generali</t>
  </si>
  <si>
    <t>Nessuna idea di progetto?</t>
  </si>
  <si>
    <t>TAPPETO DIGITALE - ATELIER CREATIVI</t>
  </si>
  <si>
    <t>Totale Progetto</t>
  </si>
  <si>
    <r>
      <t xml:space="preserve">Modificare la cella </t>
    </r>
    <r>
      <rPr>
        <b/>
        <i/>
        <sz val="11"/>
        <color theme="1"/>
        <rFont val="Calibri"/>
        <family val="2"/>
        <scheme val="minor"/>
      </rPr>
      <t>"Num. voci"</t>
    </r>
    <r>
      <rPr>
        <sz val="11"/>
        <color theme="1"/>
        <rFont val="Calibri"/>
        <family val="2"/>
        <scheme val="minor"/>
      </rPr>
      <t xml:space="preserve"> con la quantità desiderata</t>
    </r>
  </si>
  <si>
    <r>
      <t xml:space="preserve">Copia la cella </t>
    </r>
    <r>
      <rPr>
        <b/>
        <i/>
        <sz val="11"/>
        <color theme="1"/>
        <rFont val="Calibri"/>
        <family val="2"/>
        <scheme val="minor"/>
      </rPr>
      <t xml:space="preserve">"Descrizione" </t>
    </r>
    <r>
      <rPr>
        <sz val="11"/>
        <color theme="1"/>
        <rFont val="Calibri"/>
        <family val="2"/>
        <scheme val="minor"/>
      </rPr>
      <t>ed incolla il testo sul Capitolato Tecnico</t>
    </r>
  </si>
  <si>
    <r>
      <t xml:space="preserve">Nel seguente documento vengono proposti a titolo esemplificativo un elenco di configurazioni e di strumenti possibili, la cui scelta è legata al tipo di </t>
    </r>
    <r>
      <rPr>
        <b/>
        <sz val="12"/>
        <color theme="1"/>
        <rFont val="Arial"/>
        <family val="2"/>
      </rPr>
      <t xml:space="preserve">SMART CLASS </t>
    </r>
    <r>
      <rPr>
        <sz val="12"/>
        <color theme="1"/>
        <rFont val="Arial"/>
        <family val="2"/>
      </rPr>
      <t>che si intende realizzare, ed alla coerenza con le scelte didattiche operate.</t>
    </r>
  </si>
  <si>
    <t>SMART CLASS</t>
  </si>
  <si>
    <t>D. Pubblicità</t>
  </si>
  <si>
    <t>E. Collaudo/regolare esecuzione</t>
  </si>
  <si>
    <r>
      <t xml:space="preserve">La voce C deve valere almeno il </t>
    </r>
    <r>
      <rPr>
        <b/>
        <sz val="12"/>
        <color theme="1"/>
        <rFont val="Calibri"/>
        <family val="2"/>
        <scheme val="minor"/>
      </rPr>
      <t>90% della fornitura Totale</t>
    </r>
    <r>
      <rPr>
        <sz val="12"/>
        <color theme="1"/>
        <rFont val="Calibri"/>
        <family val="2"/>
        <scheme val="minor"/>
      </rPr>
      <t xml:space="preserve">. Si possono ridurre tutti le voci di costo in modo da aumentare la percentuale della voce C.
</t>
    </r>
    <r>
      <rPr>
        <b/>
        <sz val="16"/>
        <color theme="1"/>
        <rFont val="Calibri"/>
        <family val="2"/>
        <scheme val="minor"/>
      </rPr>
      <t>Tutti gli importi sono da considerarsi IVA inclusa.</t>
    </r>
  </si>
  <si>
    <r>
      <t>Gli importi da inserire per i punti</t>
    </r>
    <r>
      <rPr>
        <b/>
        <sz val="11"/>
        <color theme="1"/>
        <rFont val="Calibri"/>
        <family val="2"/>
        <scheme val="minor"/>
      </rPr>
      <t xml:space="preserve"> A,B,D,E</t>
    </r>
    <r>
      <rPr>
        <sz val="11"/>
        <color theme="1"/>
        <rFont val="Calibri"/>
        <family val="2"/>
        <scheme val="minor"/>
      </rPr>
      <t xml:space="preserve"> sono in funzione della % utilizzata per l'acquisto di beni e forniture </t>
    </r>
    <r>
      <rPr>
        <b/>
        <sz val="11"/>
        <color theme="1"/>
        <rFont val="Calibri"/>
        <family val="2"/>
        <scheme val="minor"/>
      </rPr>
      <t>C</t>
    </r>
  </si>
  <si>
    <t xml:space="preserve">NOTEBOOK &amp; TABLET </t>
  </si>
  <si>
    <t>SOFTWARE &amp; LICENZE</t>
  </si>
  <si>
    <t>INTERNET &amp; DISPOSITIVI UTILI</t>
  </si>
  <si>
    <t>ARMADI E CARRELLI</t>
  </si>
  <si>
    <t>Linee Guida – Caratteristiche e contenuti delle proposte progettuali</t>
  </si>
  <si>
    <t>Caratteristiche e contenuti</t>
  </si>
  <si>
    <t xml:space="preserve">Massimali di spesa per gli interventi </t>
  </si>
  <si>
    <t>Immagine prodotto</t>
  </si>
  <si>
    <t>● Materiale costruttivo Metallo con manico in ABS/metallo
● Tensione in ingresso AC 100-240V
● Tensione in uscita AC 100-240V
● Carico Massimo 2500W – 10A
● Alloggiamenti 3 x 12 (36 totali)
● Barre di alimentazione n. 4 incluse
● Gruppo di ventilazione dell’aria n. 1 incluso
● Power Management System n. 1 incluso per la gestione temporizzata di 3 cicli diversi di ricarica
● Divisori in ABS Plastica rigida con passacavi</t>
  </si>
  <si>
    <t>Carrello mobile elettreficato per ricarica, alloggiamento e sincronizzazione per notebook/tablet</t>
  </si>
  <si>
    <t>Modem / Router 4G utilizzabile con scheda SIM dati</t>
  </si>
  <si>
    <t>● Condivisione della connessione fino a 10 dispositivi
● Download 150 Mbps e upload 50 Mbps
● Connessione 4G
● Display per verificare lo stato di connessione, livello batteria, dispositivi connessi
● Firewall integrato per una connessione wireless sicura
● Porta Micro USB che consente collegamento ed alimentazione
● Creazione Hotspot con i propri device
● Utilizzabile con schede SIM dati di qualsiasi operatore telefonico</t>
  </si>
  <si>
    <t>PC Notebook - TOP</t>
  </si>
  <si>
    <t>PC Notebook - PRO</t>
  </si>
  <si>
    <t>Upgrade RAM PC Notebook</t>
  </si>
  <si>
    <t>● Processore Intel Core i5 - 3,6GHz
● RAM 4 GB espandibile fino a 12GB
● Disco SSD 256GB
● Sistema Operativo Windows 10 Home
● Display 15,6" Full HD
● Scheda video integrata UHD 1980x1080
● Wireless/LAN integrati
● Connettori USB 3.0 e USB typeC 3.1
● Bluetooth integrato</t>
  </si>
  <si>
    <t>● Processore Intel Core i3 - 3,4GHz
● RAM 4 GB espandibile fino a 12
● Disco SSD 256GB
● Sistema Operativo Windows 10 Pro
● Display 15,6" - HD
● Scheda video integrata UHD 1980x1080
● Wireless/LAN integrati
● Connettori USB 3.0 e USB typeC 3.1
● Bluetooth integrato
● Software di rete locale didattica incluso</t>
  </si>
  <si>
    <t>● Banco di memoria RAM in aggiunta
● Memoria 4GB  
● Tipologia SO-DIMM
● Frequenza 1600MHz</t>
  </si>
  <si>
    <t>NOTEBOOK E TABLET</t>
  </si>
  <si>
    <t>SOFTWARE E LICENZE</t>
  </si>
  <si>
    <t>INTERNET E DISPOSITIVI UTILI</t>
  </si>
  <si>
    <t>Cuffia con microfono</t>
  </si>
  <si>
    <t xml:space="preserve">● Microfono ruotabile 
● Padiglione in tessuto e struttura plastificata
● Frequenza 42 - 17.000
● Impedenza 32 Ohm
● Sensibilità 95 dB
</t>
  </si>
  <si>
    <t>Tablet - Soluzione ANDROID TOP</t>
  </si>
  <si>
    <t>Tablet - Soluzione ANDROID PRO</t>
  </si>
  <si>
    <t>Tablet - Soluzione ANDROID BASE</t>
  </si>
  <si>
    <t xml:space="preserve">
● Processore Quad Core
● Schermo 10,1"
● Risoluzione Schermo 1280x800 Pixels,  
● Memoria interna ROM 16GB
● Memoria RAM 2 GB
● Sistema Operativo Android
● Connettività Bluetooth, Wi-Fi
● Tecnologia 3G con SIM
● 2 Camere - 0.3Mpixel - 2.0Mpixe
● Compatibile con servizi Google e Microsoft for Education</t>
  </si>
  <si>
    <t>● Processore Octa Core
● Schermo 10,1"
● Risoluzione Schermo 1280x800 Pixels,  
● Memoria interna ROM 16GB
● Memoria RAM 2 GB
● Sistema Operativo Android
● Connettività Bluetooth, Wi-Fi
● Tecnologia 4G con SIM
● 2 Camere - 2.0Mpixel - 5.0Mpixel
● Compatibile con servizi Google e Microsoft for Education</t>
  </si>
  <si>
    <t>● Processore Octa Core
● Schermo 10,1"
● Risoluzione Schermo 1920x1200 Pixels,  
● Memoria interna ROM 32GB
● Memoria RAM 2 GB
● Sistema Operativo Android
● Connettività Bluetooth, Wi-Fi
● Tecnologia 4G con SIM
●  2 Camera - 5.0Mpixel - 8.0Mpixel
● Compatibile con servizi Google e Microsoft for Education</t>
  </si>
  <si>
    <t>Software piattaforma di Social Learning</t>
  </si>
  <si>
    <r>
      <t xml:space="preserve">● Piattaforma corredata da contenuti relativi ai piani ministeriali con attività didattiche e valutazioni.
● Attività modulabile con contenuti già pronti, nuovi contenuti personalizzabili e mix up delle lezioni.
● Compatibile con tutti i sistemi opertivi mobile e web based mediante browser.
● Lezioni e formulazione da parte del docente, visualizzazione desk dello studente
● Videolezioni, contenuti personalizzazati ed archivio disponibile.
● Creazione di report analitici circa il curriculum dello studente e monitoraggio andamento per singola materia/verifica svolta
● Comunicazione email, bacheca di classe e sistema newsletter
● Il sistema funziona con connessione internet, ogni studente possiede una licenza device, licenza gratuita per l'insegnante.
● </t>
    </r>
    <r>
      <rPr>
        <b/>
        <sz val="11"/>
        <color theme="1"/>
        <rFont val="Arial"/>
        <family val="2"/>
      </rPr>
      <t>Numero licenze device incluse: 50
● Durata licenza: 1 anno</t>
    </r>
  </si>
  <si>
    <t>Software piattaforma di Social Learning - Licenza aggiuntiva</t>
  </si>
  <si>
    <t>● Numero licenze device incluse: 300
● Durata licenza: 1 anno</t>
  </si>
  <si>
    <t>● Numero licenze device incluse: 700
● Durata licenza: 1 anno</t>
  </si>
  <si>
    <t>● Numero licenze device incluse: 1500
● Durata licenza: 1 anno</t>
  </si>
  <si>
    <t>● Numero licenze device incluse: 3000
● Durata licenza: 1 anno</t>
  </si>
  <si>
    <r>
      <t xml:space="preserve">Gli interventi devono essere destinati all’acquisizione di dispositivi digitali, </t>
    </r>
    <r>
      <rPr>
        <b/>
        <sz val="14"/>
        <color theme="1"/>
        <rFont val="Arial"/>
        <family val="2"/>
      </rPr>
      <t>da concedere in comodato d’uso</t>
    </r>
    <r>
      <rPr>
        <sz val="14"/>
        <color theme="1"/>
        <rFont val="Arial"/>
        <family val="2"/>
      </rPr>
      <t xml:space="preserve"> alle studentesse e agli studenti che ne siano privi, ai fini della fruizione di attività
formative a distanza. A titolo esemplificativo e non esaustivo, alla luce dell’emergenza
epidemiologica in atto, la proposta progettuale si sostanzierà in un elenco di forniture di seguito consigliate.</t>
    </r>
  </si>
  <si>
    <r>
      <t xml:space="preserve">Ciascuna candidatura presentata dall’Istituzione scolastica, nel rispetto dei vincoli di partecipazione posti dall’articolo 2 del presente Avviso, non potrà superare l’importo complessivo di euro </t>
    </r>
    <r>
      <rPr>
        <b/>
        <sz val="14"/>
        <color theme="1"/>
        <rFont val="Arial"/>
        <family val="2"/>
      </rPr>
      <t>13.000,00.</t>
    </r>
    <r>
      <rPr>
        <sz val="14"/>
        <color theme="1"/>
        <rFont val="Arial"/>
        <family val="2"/>
      </rPr>
      <t xml:space="preserve">
</t>
    </r>
    <r>
      <rPr>
        <b/>
        <i/>
        <sz val="14"/>
        <color theme="1"/>
        <rFont val="Arial"/>
        <family val="2"/>
      </rPr>
      <t>Tutti i costi sono da considerarsi I.V.A. inclusa.</t>
    </r>
  </si>
  <si>
    <t>NOTEBOOK &amp; TABLET</t>
  </si>
  <si>
    <r>
      <t xml:space="preserve">Num. Voci
</t>
    </r>
    <r>
      <rPr>
        <b/>
        <i/>
        <sz val="10"/>
        <color theme="1"/>
        <rFont val="Arial"/>
        <family val="2"/>
      </rPr>
      <t>inserire qui</t>
    </r>
  </si>
  <si>
    <t>Sei almeno al 90% di fornitura ?</t>
  </si>
  <si>
    <t xml:space="preserve">Inserire importo totale del finanziamento IVA inclusa </t>
  </si>
  <si>
    <t xml:space="preserve">Nel documento le celle con questo sfondo sono le uniche modificabili. </t>
  </si>
  <si>
    <t>INTERNET &amp;
 DISPOSITIVI UTILI</t>
  </si>
  <si>
    <t>SIM dati - sottoscrizione contratto</t>
  </si>
  <si>
    <r>
      <t xml:space="preserve">● </t>
    </r>
    <r>
      <rPr>
        <b/>
        <sz val="11"/>
        <color theme="1"/>
        <rFont val="Arial"/>
        <family val="2"/>
      </rPr>
      <t>70GB di traffico incluso mensile</t>
    </r>
    <r>
      <rPr>
        <sz val="11"/>
        <color theme="1"/>
        <rFont val="Arial"/>
        <family val="2"/>
      </rPr>
      <t xml:space="preserve">
● Nessun contributo di attivazione aggiuntivo
● Modem Router incluso per la navigazione
● </t>
    </r>
    <r>
      <rPr>
        <b/>
        <sz val="11"/>
        <color theme="1"/>
        <rFont val="Arial"/>
        <family val="2"/>
      </rPr>
      <t>Durata contratto 4 mesi</t>
    </r>
  </si>
  <si>
    <r>
      <t xml:space="preserve">● </t>
    </r>
    <r>
      <rPr>
        <b/>
        <sz val="11"/>
        <color theme="1"/>
        <rFont val="Arial"/>
        <family val="2"/>
      </rPr>
      <t>70GB di traffico incluso mensile</t>
    </r>
    <r>
      <rPr>
        <sz val="11"/>
        <color theme="1"/>
        <rFont val="Arial"/>
        <family val="2"/>
      </rPr>
      <t xml:space="preserve">
● Nessun contributo di attivazione aggiuntivo
● Modem Router incluso per la navigazione
● </t>
    </r>
    <r>
      <rPr>
        <b/>
        <sz val="11"/>
        <color theme="1"/>
        <rFont val="Arial"/>
        <family val="2"/>
      </rPr>
      <t>Durata contratto 8 mesi</t>
    </r>
  </si>
  <si>
    <r>
      <t xml:space="preserve">● </t>
    </r>
    <r>
      <rPr>
        <b/>
        <sz val="11"/>
        <color theme="1"/>
        <rFont val="Arial"/>
        <family val="2"/>
      </rPr>
      <t>70GB di traffico incluso mensile</t>
    </r>
    <r>
      <rPr>
        <sz val="11"/>
        <color theme="1"/>
        <rFont val="Arial"/>
        <family val="2"/>
      </rPr>
      <t xml:space="preserve">
● Nessun contributo di attivazione aggiuntivo
● Modem Router incluso per la navigazione
● </t>
    </r>
    <r>
      <rPr>
        <b/>
        <sz val="11"/>
        <color theme="1"/>
        <rFont val="Arial"/>
        <family val="2"/>
      </rPr>
      <t>Durata contratto 12 mesi</t>
    </r>
  </si>
  <si>
    <r>
      <t xml:space="preserve">● </t>
    </r>
    <r>
      <rPr>
        <b/>
        <sz val="11"/>
        <color theme="1"/>
        <rFont val="Arial"/>
        <family val="2"/>
      </rPr>
      <t>30GB di traffico incluso mensile</t>
    </r>
    <r>
      <rPr>
        <sz val="11"/>
        <color theme="1"/>
        <rFont val="Arial"/>
        <family val="2"/>
      </rPr>
      <t xml:space="preserve">
● Nessun contributo di attivazione aggiuntivo
● Modem Router incluso per la navigazione
● </t>
    </r>
    <r>
      <rPr>
        <b/>
        <sz val="11"/>
        <color theme="1"/>
        <rFont val="Arial"/>
        <family val="2"/>
      </rPr>
      <t>Durata contratto 4 mesi</t>
    </r>
  </si>
  <si>
    <r>
      <t xml:space="preserve">● </t>
    </r>
    <r>
      <rPr>
        <b/>
        <sz val="11"/>
        <color theme="1"/>
        <rFont val="Arial"/>
        <family val="2"/>
      </rPr>
      <t>30GB di traffico incluso mensile</t>
    </r>
    <r>
      <rPr>
        <sz val="11"/>
        <color theme="1"/>
        <rFont val="Arial"/>
        <family val="2"/>
      </rPr>
      <t xml:space="preserve">
● Nessun contributo di attivazione aggiuntivo
● Modem Router incluso per la navigazione
● </t>
    </r>
    <r>
      <rPr>
        <b/>
        <sz val="11"/>
        <color theme="1"/>
        <rFont val="Arial"/>
        <family val="2"/>
      </rPr>
      <t>Durata contratto 8 mesi</t>
    </r>
  </si>
  <si>
    <r>
      <t xml:space="preserve">● </t>
    </r>
    <r>
      <rPr>
        <b/>
        <sz val="11"/>
        <color theme="1"/>
        <rFont val="Arial"/>
        <family val="2"/>
      </rPr>
      <t>30GB di traffico incluso mensile</t>
    </r>
    <r>
      <rPr>
        <sz val="11"/>
        <color theme="1"/>
        <rFont val="Arial"/>
        <family val="2"/>
      </rPr>
      <t xml:space="preserve">
● Nessun contributo di attivazione aggiuntivo
● Modem Router incluso per la navigazione
● </t>
    </r>
    <r>
      <rPr>
        <b/>
        <sz val="11"/>
        <color theme="1"/>
        <rFont val="Arial"/>
        <family val="2"/>
      </rPr>
      <t>Durata contratto 12 mesi</t>
    </r>
  </si>
  <si>
    <t>Software piattaforma di Social Learning - Pacchetto contenuti</t>
  </si>
  <si>
    <t xml:space="preserve">● Pacchetto contenuti tutte le materie, 1 anno
● Durata licenza: 1 anno / licenza singola
</t>
  </si>
  <si>
    <t>PenDrive espansione USB</t>
  </si>
  <si>
    <t>WebCAM portatile plug-and-play</t>
  </si>
  <si>
    <t>● Risoluzione 640x480px
● Clip plastificata per aggancio su monitor
● Microfono integrato
● Sensore ottico CMOS
● Compatibilità Windows/Mac</t>
  </si>
  <si>
    <t>● Capacità totale 32GB
● Connettore USB 3.0
● Compatibilità Windows/Mac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</si>
</sst>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&quot;€&quot;\ * #,##0.00_-;\-&quot;€&quot;\ * #,##0.00_-;_-&quot;€&quot;\ * &quot;-&quot;??_-;_-@_-"/>
    <numFmt numFmtId="165" formatCode="&quot;€&quot;\ #,##0.00"/>
    <numFmt numFmtId="166" formatCode="0.0%"/>
    <numFmt numFmtId="167" formatCode="#,##0.00\ &quot;€&quot;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rgb="FFFF000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6"/>
      <color rgb="FFFF0000"/>
      <name val="Arial"/>
      <family val="2"/>
    </font>
    <font>
      <b/>
      <sz val="12"/>
      <name val="Arial"/>
      <family val="2"/>
    </font>
    <font>
      <b/>
      <sz val="4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u/>
      <sz val="20"/>
      <color rgb="FFFF0000"/>
      <name val="Calibri"/>
      <family val="2"/>
      <scheme val="minor"/>
    </font>
    <font>
      <b/>
      <u/>
      <sz val="24"/>
      <color rgb="FFFF0000"/>
      <name val="Calibri"/>
      <family val="2"/>
      <scheme val="minor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sz val="14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24"/>
      <color rgb="FF0070C0"/>
      <name val="Arial"/>
      <family val="2"/>
    </font>
    <font>
      <b/>
      <sz val="16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i/>
      <sz val="14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20"/>
      <name val="Calibri"/>
      <family val="2"/>
      <scheme val="minor"/>
    </font>
    <font>
      <i/>
      <u/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9F5A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auto="1"/>
      </bottom>
      <diagonal/>
    </border>
    <border>
      <left/>
      <right/>
      <top style="thin">
        <color theme="0" tint="-0.24994659260841701"/>
      </top>
      <bottom style="thin">
        <color auto="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theme="0" tint="-0.14996795556505021"/>
      </bottom>
      <diagonal/>
    </border>
    <border>
      <left/>
      <right style="thin">
        <color auto="1"/>
      </right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231">
    <xf numFmtId="0" fontId="0" fillId="0" borderId="0" xfId="0"/>
    <xf numFmtId="0" fontId="0" fillId="0" borderId="0" xfId="0"/>
    <xf numFmtId="0" fontId="4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2" fillId="0" borderId="0" xfId="0" applyFont="1"/>
    <xf numFmtId="0" fontId="0" fillId="0" borderId="0" xfId="0" applyAlignment="1">
      <alignment horizontal="center"/>
    </xf>
    <xf numFmtId="0" fontId="9" fillId="0" borderId="0" xfId="3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right" vertical="center" wrapText="1"/>
    </xf>
    <xf numFmtId="0" fontId="9" fillId="0" borderId="0" xfId="3" applyBorder="1" applyAlignment="1">
      <alignment vertical="center"/>
    </xf>
    <xf numFmtId="0" fontId="14" fillId="0" borderId="0" xfId="0" applyFont="1" applyBorder="1" applyAlignment="1">
      <alignment horizontal="center" vertical="center" wrapText="1"/>
    </xf>
    <xf numFmtId="165" fontId="14" fillId="0" borderId="0" xfId="0" applyNumberFormat="1" applyFont="1" applyFill="1" applyBorder="1" applyAlignment="1">
      <alignment vertical="center" wrapText="1"/>
    </xf>
    <xf numFmtId="0" fontId="0" fillId="0" borderId="0" xfId="0" applyAlignment="1"/>
    <xf numFmtId="164" fontId="13" fillId="0" borderId="0" xfId="0" applyNumberFormat="1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17" fillId="0" borderId="0" xfId="3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0" fillId="0" borderId="0" xfId="0" applyFill="1"/>
    <xf numFmtId="165" fontId="10" fillId="0" borderId="0" xfId="4" applyNumberFormat="1" applyFont="1" applyFill="1" applyBorder="1" applyAlignment="1">
      <alignment vertical="center"/>
    </xf>
    <xf numFmtId="164" fontId="10" fillId="0" borderId="0" xfId="4" applyNumberFormat="1" applyFont="1" applyFill="1" applyBorder="1" applyAlignment="1">
      <alignment vertical="center"/>
    </xf>
    <xf numFmtId="164" fontId="7" fillId="0" borderId="1" xfId="0" applyNumberFormat="1" applyFont="1" applyFill="1" applyBorder="1" applyAlignment="1" applyProtection="1">
      <alignment horizontal="right" vertical="center" wrapText="1"/>
    </xf>
    <xf numFmtId="0" fontId="16" fillId="0" borderId="0" xfId="0" applyFont="1" applyAlignment="1">
      <alignment horizontal="center" vertical="center"/>
    </xf>
    <xf numFmtId="165" fontId="10" fillId="4" borderId="1" xfId="4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2" fillId="0" borderId="0" xfId="6" applyFont="1" applyBorder="1" applyAlignment="1">
      <alignment vertical="center"/>
    </xf>
    <xf numFmtId="0" fontId="9" fillId="0" borderId="0" xfId="3" applyBorder="1" applyAlignment="1">
      <alignment horizontal="center" vertical="center"/>
    </xf>
    <xf numFmtId="0" fontId="20" fillId="0" borderId="0" xfId="6"/>
    <xf numFmtId="0" fontId="0" fillId="0" borderId="0" xfId="0" applyFill="1" applyAlignment="1"/>
    <xf numFmtId="0" fontId="0" fillId="0" borderId="0" xfId="0" applyFont="1" applyAlignment="1">
      <alignment horizontal="left"/>
    </xf>
    <xf numFmtId="0" fontId="0" fillId="0" borderId="0" xfId="0" applyFont="1"/>
    <xf numFmtId="0" fontId="20" fillId="0" borderId="0" xfId="6" applyAlignment="1">
      <alignment horizontal="right"/>
    </xf>
    <xf numFmtId="0" fontId="25" fillId="0" borderId="0" xfId="0" applyFont="1" applyAlignment="1">
      <alignment horizontal="center"/>
    </xf>
    <xf numFmtId="0" fontId="26" fillId="0" borderId="0" xfId="6" applyFont="1" applyAlignment="1">
      <alignment horizontal="left"/>
    </xf>
    <xf numFmtId="0" fontId="9" fillId="0" borderId="0" xfId="3" applyBorder="1" applyAlignment="1">
      <alignment vertical="center" wrapText="1"/>
    </xf>
    <xf numFmtId="0" fontId="9" fillId="0" borderId="5" xfId="3" applyBorder="1" applyAlignment="1">
      <alignment vertical="top" wrapText="1"/>
    </xf>
    <xf numFmtId="0" fontId="9" fillId="0" borderId="0" xfId="3" applyBorder="1" applyAlignment="1">
      <alignment vertical="top" wrapText="1"/>
    </xf>
    <xf numFmtId="0" fontId="14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165" fontId="9" fillId="0" borderId="30" xfId="4" applyNumberFormat="1" applyFont="1" applyBorder="1" applyAlignment="1">
      <alignment horizontal="right" vertical="center"/>
    </xf>
    <xf numFmtId="165" fontId="9" fillId="0" borderId="32" xfId="4" applyNumberFormat="1" applyFont="1" applyBorder="1" applyAlignment="1">
      <alignment horizontal="right" vertical="center"/>
    </xf>
    <xf numFmtId="0" fontId="0" fillId="0" borderId="0" xfId="0" applyAlignment="1">
      <alignment wrapText="1"/>
    </xf>
    <xf numFmtId="0" fontId="20" fillId="0" borderId="0" xfId="6" applyAlignment="1">
      <alignment horizontal="left"/>
    </xf>
    <xf numFmtId="0" fontId="20" fillId="0" borderId="0" xfId="6" applyAlignment="1">
      <alignment wrapText="1"/>
    </xf>
    <xf numFmtId="0" fontId="32" fillId="0" borderId="0" xfId="6" applyFont="1"/>
    <xf numFmtId="0" fontId="10" fillId="0" borderId="0" xfId="3" applyFont="1" applyFill="1" applyBorder="1" applyAlignment="1">
      <alignment horizontal="center" vertical="center"/>
    </xf>
    <xf numFmtId="165" fontId="13" fillId="0" borderId="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164" fontId="9" fillId="0" borderId="0" xfId="4" applyNumberFormat="1" applyFont="1" applyBorder="1" applyAlignment="1">
      <alignment horizontal="center" vertical="center"/>
    </xf>
    <xf numFmtId="0" fontId="26" fillId="0" borderId="0" xfId="6" applyFont="1" applyAlignment="1">
      <alignment horizontal="right" vertical="center"/>
    </xf>
    <xf numFmtId="166" fontId="9" fillId="0" borderId="21" xfId="5" applyNumberFormat="1" applyFont="1" applyBorder="1" applyAlignment="1">
      <alignment horizontal="left" vertical="center"/>
    </xf>
    <xf numFmtId="166" fontId="9" fillId="0" borderId="31" xfId="5" applyNumberFormat="1" applyFont="1" applyBorder="1" applyAlignment="1">
      <alignment horizontal="left" vertical="center"/>
    </xf>
    <xf numFmtId="165" fontId="9" fillId="0" borderId="2" xfId="4" applyNumberFormat="1" applyFont="1" applyBorder="1" applyAlignment="1">
      <alignment horizontal="right" vertical="center"/>
    </xf>
    <xf numFmtId="166" fontId="9" fillId="0" borderId="4" xfId="5" applyNumberFormat="1" applyFont="1" applyBorder="1" applyAlignment="1">
      <alignment horizontal="left" vertical="center"/>
    </xf>
    <xf numFmtId="164" fontId="9" fillId="0" borderId="5" xfId="4" applyNumberFormat="1" applyFont="1" applyBorder="1" applyAlignment="1">
      <alignment vertical="center"/>
    </xf>
    <xf numFmtId="164" fontId="9" fillId="0" borderId="0" xfId="4" applyNumberFormat="1" applyFont="1" applyBorder="1" applyAlignment="1">
      <alignment vertical="center"/>
    </xf>
    <xf numFmtId="0" fontId="10" fillId="0" borderId="0" xfId="3" applyFont="1" applyFill="1" applyBorder="1" applyAlignment="1">
      <alignment vertical="center"/>
    </xf>
    <xf numFmtId="0" fontId="33" fillId="0" borderId="0" xfId="0" applyFont="1" applyFill="1" applyBorder="1" applyAlignment="1">
      <alignment vertical="top" wrapText="1"/>
    </xf>
    <xf numFmtId="164" fontId="7" fillId="0" borderId="0" xfId="0" applyNumberFormat="1" applyFont="1" applyFill="1" applyBorder="1" applyAlignment="1">
      <alignment horizontal="right" vertical="center" wrapText="1"/>
    </xf>
    <xf numFmtId="0" fontId="7" fillId="10" borderId="1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39" fillId="0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10" fontId="9" fillId="4" borderId="1" xfId="4" applyNumberFormat="1" applyFont="1" applyFill="1" applyBorder="1" applyAlignment="1">
      <alignment horizontal="right" vertical="center"/>
    </xf>
    <xf numFmtId="10" fontId="9" fillId="0" borderId="23" xfId="4" applyNumberFormat="1" applyFont="1" applyBorder="1" applyAlignment="1">
      <alignment vertical="center"/>
    </xf>
    <xf numFmtId="10" fontId="9" fillId="0" borderId="24" xfId="4" applyNumberFormat="1" applyFont="1" applyBorder="1" applyAlignment="1">
      <alignment vertical="center"/>
    </xf>
    <xf numFmtId="165" fontId="45" fillId="4" borderId="33" xfId="4" applyNumberFormat="1" applyFont="1" applyFill="1" applyBorder="1" applyAlignment="1">
      <alignment horizontal="right" vertical="center"/>
    </xf>
    <xf numFmtId="9" fontId="45" fillId="4" borderId="22" xfId="5" applyFont="1" applyFill="1" applyBorder="1" applyAlignment="1">
      <alignment horizontal="left" vertical="center"/>
    </xf>
    <xf numFmtId="0" fontId="34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47" fillId="10" borderId="0" xfId="0" applyFont="1" applyFill="1" applyAlignment="1">
      <alignment vertical="center" wrapText="1"/>
    </xf>
    <xf numFmtId="164" fontId="7" fillId="0" borderId="1" xfId="1" applyNumberFormat="1" applyFont="1" applyFill="1" applyBorder="1" applyAlignment="1">
      <alignment horizontal="right" vertical="center" wrapText="1"/>
    </xf>
    <xf numFmtId="0" fontId="20" fillId="0" borderId="0" xfId="6" applyFill="1"/>
    <xf numFmtId="0" fontId="0" fillId="0" borderId="0" xfId="0" applyFill="1"/>
    <xf numFmtId="0" fontId="27" fillId="0" borderId="0" xfId="0" applyFont="1" applyAlignment="1">
      <alignment horizontal="center" vertical="top"/>
    </xf>
    <xf numFmtId="0" fontId="10" fillId="0" borderId="0" xfId="0" applyFont="1" applyAlignment="1">
      <alignment horizontal="left"/>
    </xf>
    <xf numFmtId="0" fontId="21" fillId="0" borderId="27" xfId="6" quotePrefix="1" applyFont="1" applyBorder="1" applyAlignment="1">
      <alignment horizontal="center" vertical="center"/>
    </xf>
    <xf numFmtId="0" fontId="21" fillId="0" borderId="28" xfId="6" applyFont="1" applyBorder="1" applyAlignment="1">
      <alignment horizontal="center" vertical="center"/>
    </xf>
    <xf numFmtId="0" fontId="20" fillId="0" borderId="0" xfId="6" quotePrefix="1" applyFill="1" applyAlignment="1">
      <alignment horizontal="center"/>
    </xf>
    <xf numFmtId="0" fontId="10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9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165" fontId="24" fillId="0" borderId="0" xfId="0" applyNumberFormat="1" applyFont="1" applyAlignment="1">
      <alignment horizontal="left"/>
    </xf>
    <xf numFmtId="0" fontId="24" fillId="0" borderId="0" xfId="0" applyFont="1" applyBorder="1" applyAlignment="1">
      <alignment horizontal="left"/>
    </xf>
    <xf numFmtId="0" fontId="19" fillId="2" borderId="3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left" vertical="center" wrapText="1"/>
    </xf>
    <xf numFmtId="0" fontId="40" fillId="0" borderId="4" xfId="0" applyFont="1" applyFill="1" applyBorder="1" applyAlignment="1">
      <alignment horizontal="left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 wrapText="1"/>
    </xf>
    <xf numFmtId="0" fontId="43" fillId="2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9" fillId="0" borderId="2" xfId="3" applyBorder="1" applyAlignment="1">
      <alignment horizontal="left" vertical="center" wrapText="1"/>
    </xf>
    <xf numFmtId="0" fontId="9" fillId="0" borderId="3" xfId="3" applyBorder="1" applyAlignment="1">
      <alignment horizontal="left" vertical="center" wrapText="1"/>
    </xf>
    <xf numFmtId="0" fontId="9" fillId="0" borderId="4" xfId="3" applyBorder="1" applyAlignment="1">
      <alignment horizontal="left" vertical="center" wrapText="1"/>
    </xf>
    <xf numFmtId="164" fontId="35" fillId="10" borderId="2" xfId="4" applyNumberFormat="1" applyFont="1" applyFill="1" applyBorder="1" applyAlignment="1" applyProtection="1">
      <alignment horizontal="right" vertical="center"/>
      <protection locked="0"/>
    </xf>
    <xf numFmtId="164" fontId="35" fillId="10" borderId="4" xfId="4" applyNumberFormat="1" applyFont="1" applyFill="1" applyBorder="1" applyAlignment="1" applyProtection="1">
      <alignment horizontal="right" vertical="center"/>
      <protection locked="0"/>
    </xf>
    <xf numFmtId="164" fontId="12" fillId="0" borderId="6" xfId="0" applyNumberFormat="1" applyFont="1" applyBorder="1" applyAlignment="1">
      <alignment horizontal="center" vertical="center"/>
    </xf>
    <xf numFmtId="164" fontId="12" fillId="0" borderId="7" xfId="0" applyNumberFormat="1" applyFont="1" applyBorder="1" applyAlignment="1">
      <alignment horizontal="center" vertical="center"/>
    </xf>
    <xf numFmtId="164" fontId="12" fillId="0" borderId="11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0" xfId="0" applyNumberFormat="1" applyFont="1" applyBorder="1" applyAlignment="1">
      <alignment horizontal="center" vertical="center"/>
    </xf>
    <xf numFmtId="164" fontId="12" fillId="0" borderId="12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10" xfId="0" applyNumberFormat="1" applyFont="1" applyBorder="1" applyAlignment="1">
      <alignment horizontal="center" vertical="center"/>
    </xf>
    <xf numFmtId="164" fontId="12" fillId="0" borderId="9" xfId="0" applyNumberFormat="1" applyFont="1" applyBorder="1" applyAlignment="1">
      <alignment horizontal="center" vertical="center"/>
    </xf>
    <xf numFmtId="0" fontId="36" fillId="0" borderId="1" xfId="3" applyFont="1" applyBorder="1" applyAlignment="1">
      <alignment horizontal="center" vertical="center"/>
    </xf>
    <xf numFmtId="164" fontId="37" fillId="3" borderId="2" xfId="3" applyNumberFormat="1" applyFont="1" applyFill="1" applyBorder="1" applyAlignment="1">
      <alignment horizontal="center" vertical="center"/>
    </xf>
    <xf numFmtId="0" fontId="37" fillId="3" borderId="3" xfId="3" applyFont="1" applyFill="1" applyBorder="1" applyAlignment="1">
      <alignment horizontal="center" vertical="center"/>
    </xf>
    <xf numFmtId="0" fontId="37" fillId="3" borderId="4" xfId="3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4" fontId="12" fillId="0" borderId="6" xfId="3" applyNumberFormat="1" applyFont="1" applyFill="1" applyBorder="1" applyAlignment="1">
      <alignment horizontal="center" vertical="center" wrapText="1"/>
    </xf>
    <xf numFmtId="164" fontId="12" fillId="0" borderId="7" xfId="3" applyNumberFormat="1" applyFont="1" applyFill="1" applyBorder="1" applyAlignment="1">
      <alignment horizontal="center" vertical="center" wrapText="1"/>
    </xf>
    <xf numFmtId="164" fontId="12" fillId="0" borderId="11" xfId="3" applyNumberFormat="1" applyFont="1" applyFill="1" applyBorder="1" applyAlignment="1">
      <alignment horizontal="center" vertical="center" wrapText="1"/>
    </xf>
    <xf numFmtId="164" fontId="12" fillId="0" borderId="5" xfId="3" applyNumberFormat="1" applyFont="1" applyFill="1" applyBorder="1" applyAlignment="1">
      <alignment horizontal="center" vertical="center" wrapText="1"/>
    </xf>
    <xf numFmtId="164" fontId="12" fillId="0" borderId="0" xfId="3" applyNumberFormat="1" applyFont="1" applyFill="1" applyBorder="1" applyAlignment="1">
      <alignment horizontal="center" vertical="center" wrapText="1"/>
    </xf>
    <xf numFmtId="164" fontId="12" fillId="0" borderId="12" xfId="3" applyNumberFormat="1" applyFont="1" applyFill="1" applyBorder="1" applyAlignment="1">
      <alignment horizontal="center" vertical="center" wrapText="1"/>
    </xf>
    <xf numFmtId="164" fontId="12" fillId="0" borderId="8" xfId="3" applyNumberFormat="1" applyFont="1" applyFill="1" applyBorder="1" applyAlignment="1">
      <alignment horizontal="center" vertical="center" wrapText="1"/>
    </xf>
    <xf numFmtId="164" fontId="12" fillId="0" borderId="10" xfId="3" applyNumberFormat="1" applyFont="1" applyFill="1" applyBorder="1" applyAlignment="1">
      <alignment horizontal="center" vertical="center" wrapText="1"/>
    </xf>
    <xf numFmtId="164" fontId="12" fillId="0" borderId="9" xfId="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46" fillId="0" borderId="0" xfId="3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top" wrapText="1"/>
    </xf>
    <xf numFmtId="164" fontId="13" fillId="0" borderId="6" xfId="0" applyNumberFormat="1" applyFont="1" applyBorder="1" applyAlignment="1">
      <alignment horizontal="center" vertical="center"/>
    </xf>
    <xf numFmtId="164" fontId="13" fillId="0" borderId="7" xfId="0" applyNumberFormat="1" applyFont="1" applyBorder="1" applyAlignment="1">
      <alignment horizontal="center" vertical="center"/>
    </xf>
    <xf numFmtId="164" fontId="13" fillId="0" borderId="11" xfId="0" applyNumberFormat="1" applyFont="1" applyBorder="1" applyAlignment="1">
      <alignment horizontal="center" vertical="center"/>
    </xf>
    <xf numFmtId="164" fontId="13" fillId="0" borderId="5" xfId="0" applyNumberFormat="1" applyFont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/>
    </xf>
    <xf numFmtId="164" fontId="13" fillId="0" borderId="12" xfId="0" applyNumberFormat="1" applyFont="1" applyBorder="1" applyAlignment="1">
      <alignment horizontal="center" vertical="center"/>
    </xf>
    <xf numFmtId="164" fontId="13" fillId="0" borderId="8" xfId="0" applyNumberFormat="1" applyFont="1" applyBorder="1" applyAlignment="1">
      <alignment horizontal="center" vertical="center"/>
    </xf>
    <xf numFmtId="164" fontId="13" fillId="0" borderId="10" xfId="0" applyNumberFormat="1" applyFont="1" applyBorder="1" applyAlignment="1">
      <alignment horizontal="center" vertical="center"/>
    </xf>
    <xf numFmtId="164" fontId="13" fillId="0" borderId="9" xfId="0" applyNumberFormat="1" applyFont="1" applyBorder="1" applyAlignment="1">
      <alignment horizontal="center" vertical="center"/>
    </xf>
    <xf numFmtId="0" fontId="27" fillId="0" borderId="6" xfId="3" applyFont="1" applyBorder="1" applyAlignment="1">
      <alignment horizontal="center" vertical="center"/>
    </xf>
    <xf numFmtId="0" fontId="27" fillId="0" borderId="7" xfId="3" applyFont="1" applyBorder="1" applyAlignment="1">
      <alignment horizontal="center" vertical="center"/>
    </xf>
    <xf numFmtId="0" fontId="27" fillId="0" borderId="11" xfId="3" applyFont="1" applyBorder="1" applyAlignment="1">
      <alignment horizontal="center" vertical="center"/>
    </xf>
    <xf numFmtId="0" fontId="27" fillId="0" borderId="5" xfId="3" applyFont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7" fillId="0" borderId="12" xfId="3" applyFont="1" applyBorder="1" applyAlignment="1">
      <alignment horizontal="center" vertical="center"/>
    </xf>
    <xf numFmtId="0" fontId="27" fillId="0" borderId="8" xfId="3" applyFont="1" applyBorder="1" applyAlignment="1">
      <alignment horizontal="center" vertical="center"/>
    </xf>
    <xf numFmtId="0" fontId="27" fillId="0" borderId="10" xfId="3" applyFont="1" applyBorder="1" applyAlignment="1">
      <alignment horizontal="center" vertical="center"/>
    </xf>
    <xf numFmtId="0" fontId="27" fillId="0" borderId="9" xfId="3" applyFont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0" fontId="14" fillId="7" borderId="4" xfId="0" applyFont="1" applyFill="1" applyBorder="1" applyAlignment="1">
      <alignment horizontal="center" vertical="center" wrapText="1"/>
    </xf>
    <xf numFmtId="167" fontId="30" fillId="10" borderId="25" xfId="0" applyNumberFormat="1" applyFont="1" applyFill="1" applyBorder="1" applyAlignment="1">
      <alignment horizontal="center" vertical="center" wrapText="1"/>
    </xf>
    <xf numFmtId="167" fontId="30" fillId="10" borderId="26" xfId="0" applyNumberFormat="1" applyFont="1" applyFill="1" applyBorder="1" applyAlignment="1">
      <alignment horizontal="center" vertical="center" wrapText="1"/>
    </xf>
    <xf numFmtId="167" fontId="30" fillId="10" borderId="29" xfId="0" applyNumberFormat="1" applyFont="1" applyFill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29" xfId="0" applyFont="1" applyFill="1" applyBorder="1" applyAlignment="1">
      <alignment horizontal="center" vertical="center" wrapText="1"/>
    </xf>
    <xf numFmtId="0" fontId="33" fillId="8" borderId="6" xfId="3" applyFont="1" applyFill="1" applyBorder="1" applyAlignment="1">
      <alignment horizontal="center" vertical="center" wrapText="1"/>
    </xf>
    <xf numFmtId="0" fontId="33" fillId="8" borderId="7" xfId="3" applyFont="1" applyFill="1" applyBorder="1" applyAlignment="1">
      <alignment horizontal="center" vertical="center" wrapText="1"/>
    </xf>
    <xf numFmtId="0" fontId="33" fillId="8" borderId="11" xfId="3" applyFont="1" applyFill="1" applyBorder="1" applyAlignment="1">
      <alignment horizontal="center" vertical="center" wrapText="1"/>
    </xf>
    <xf numFmtId="0" fontId="33" fillId="8" borderId="8" xfId="3" applyFont="1" applyFill="1" applyBorder="1" applyAlignment="1">
      <alignment horizontal="center" vertical="center" wrapText="1"/>
    </xf>
    <xf numFmtId="0" fontId="33" fillId="8" borderId="10" xfId="3" applyFont="1" applyFill="1" applyBorder="1" applyAlignment="1">
      <alignment horizontal="center" vertical="center" wrapText="1"/>
    </xf>
    <xf numFmtId="0" fontId="33" fillId="8" borderId="9" xfId="3" applyFont="1" applyFill="1" applyBorder="1" applyAlignment="1">
      <alignment horizontal="center" vertical="center" wrapText="1"/>
    </xf>
    <xf numFmtId="0" fontId="33" fillId="9" borderId="6" xfId="3" applyFont="1" applyFill="1" applyBorder="1" applyAlignment="1">
      <alignment horizontal="center" vertical="center" wrapText="1"/>
    </xf>
    <xf numFmtId="0" fontId="33" fillId="9" borderId="7" xfId="3" applyFont="1" applyFill="1" applyBorder="1" applyAlignment="1">
      <alignment horizontal="center" vertical="center" wrapText="1"/>
    </xf>
    <xf numFmtId="0" fontId="33" fillId="9" borderId="11" xfId="3" applyFont="1" applyFill="1" applyBorder="1" applyAlignment="1">
      <alignment horizontal="center" vertical="center" wrapText="1"/>
    </xf>
    <xf numFmtId="0" fontId="33" fillId="9" borderId="8" xfId="3" applyFont="1" applyFill="1" applyBorder="1" applyAlignment="1">
      <alignment horizontal="center" vertical="center" wrapText="1"/>
    </xf>
    <xf numFmtId="0" fontId="33" fillId="9" borderId="10" xfId="3" applyFont="1" applyFill="1" applyBorder="1" applyAlignment="1">
      <alignment horizontal="center" vertical="center" wrapText="1"/>
    </xf>
    <xf numFmtId="0" fontId="33" fillId="9" borderId="9" xfId="3" applyFont="1" applyFill="1" applyBorder="1" applyAlignment="1">
      <alignment horizontal="center" vertical="center" wrapText="1"/>
    </xf>
    <xf numFmtId="0" fontId="10" fillId="4" borderId="2" xfId="3" applyFont="1" applyFill="1" applyBorder="1" applyAlignment="1">
      <alignment horizontal="center" vertical="center"/>
    </xf>
    <xf numFmtId="0" fontId="10" fillId="4" borderId="3" xfId="3" applyFont="1" applyFill="1" applyBorder="1" applyAlignment="1">
      <alignment horizontal="center" vertical="center"/>
    </xf>
    <xf numFmtId="0" fontId="10" fillId="4" borderId="4" xfId="3" applyFont="1" applyFill="1" applyBorder="1" applyAlignment="1">
      <alignment horizontal="center" vertical="center"/>
    </xf>
    <xf numFmtId="0" fontId="33" fillId="6" borderId="6" xfId="0" applyFont="1" applyFill="1" applyBorder="1" applyAlignment="1">
      <alignment horizontal="center" vertical="center"/>
    </xf>
    <xf numFmtId="0" fontId="33" fillId="6" borderId="7" xfId="0" applyFont="1" applyFill="1" applyBorder="1" applyAlignment="1">
      <alignment horizontal="center" vertical="center"/>
    </xf>
    <xf numFmtId="0" fontId="33" fillId="6" borderId="11" xfId="0" applyFont="1" applyFill="1" applyBorder="1" applyAlignment="1">
      <alignment horizontal="center" vertical="center"/>
    </xf>
    <xf numFmtId="0" fontId="33" fillId="6" borderId="8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/>
    </xf>
    <xf numFmtId="0" fontId="33" fillId="6" borderId="9" xfId="0" applyFont="1" applyFill="1" applyBorder="1" applyAlignment="1">
      <alignment horizontal="center" vertical="center"/>
    </xf>
    <xf numFmtId="0" fontId="33" fillId="5" borderId="6" xfId="3" applyFont="1" applyFill="1" applyBorder="1" applyAlignment="1">
      <alignment horizontal="center" vertical="center" wrapText="1"/>
    </xf>
    <xf numFmtId="0" fontId="33" fillId="5" borderId="7" xfId="3" applyFont="1" applyFill="1" applyBorder="1" applyAlignment="1">
      <alignment horizontal="center" vertical="center" wrapText="1"/>
    </xf>
    <xf numFmtId="0" fontId="33" fillId="5" borderId="11" xfId="3" applyFont="1" applyFill="1" applyBorder="1" applyAlignment="1">
      <alignment horizontal="center" vertical="center" wrapText="1"/>
    </xf>
    <xf numFmtId="0" fontId="33" fillId="5" borderId="8" xfId="3" applyFont="1" applyFill="1" applyBorder="1" applyAlignment="1">
      <alignment horizontal="center" vertical="center" wrapText="1"/>
    </xf>
    <xf numFmtId="0" fontId="33" fillId="5" borderId="10" xfId="3" applyFont="1" applyFill="1" applyBorder="1" applyAlignment="1">
      <alignment horizontal="center" vertical="center" wrapText="1"/>
    </xf>
    <xf numFmtId="0" fontId="33" fillId="5" borderId="9" xfId="3" applyFont="1" applyFill="1" applyBorder="1" applyAlignment="1">
      <alignment horizontal="center" vertical="center" wrapText="1"/>
    </xf>
    <xf numFmtId="0" fontId="9" fillId="0" borderId="6" xfId="3" applyBorder="1" applyAlignment="1">
      <alignment horizontal="left" vertical="top" wrapText="1"/>
    </xf>
    <xf numFmtId="0" fontId="9" fillId="0" borderId="7" xfId="3" applyBorder="1" applyAlignment="1">
      <alignment horizontal="left" vertical="top" wrapText="1"/>
    </xf>
    <xf numFmtId="0" fontId="9" fillId="0" borderId="11" xfId="3" applyBorder="1" applyAlignment="1">
      <alignment horizontal="left" vertical="top" wrapText="1"/>
    </xf>
    <xf numFmtId="0" fontId="9" fillId="0" borderId="5" xfId="3" applyBorder="1" applyAlignment="1">
      <alignment horizontal="left" vertical="top" wrapText="1"/>
    </xf>
    <xf numFmtId="0" fontId="9" fillId="0" borderId="0" xfId="3" applyBorder="1" applyAlignment="1">
      <alignment horizontal="left" vertical="top" wrapText="1"/>
    </xf>
    <xf numFmtId="0" fontId="9" fillId="0" borderId="12" xfId="3" applyBorder="1" applyAlignment="1">
      <alignment horizontal="left" vertical="top" wrapText="1"/>
    </xf>
    <xf numFmtId="0" fontId="9" fillId="0" borderId="8" xfId="3" applyBorder="1" applyAlignment="1">
      <alignment horizontal="left" vertical="top" wrapText="1"/>
    </xf>
    <xf numFmtId="0" fontId="9" fillId="0" borderId="10" xfId="3" applyBorder="1" applyAlignment="1">
      <alignment horizontal="left" vertical="top" wrapText="1"/>
    </xf>
    <xf numFmtId="0" fontId="9" fillId="0" borderId="9" xfId="3" applyBorder="1" applyAlignment="1">
      <alignment horizontal="left" vertical="top" wrapText="1"/>
    </xf>
    <xf numFmtId="0" fontId="9" fillId="3" borderId="6" xfId="3" applyFill="1" applyBorder="1" applyAlignment="1">
      <alignment horizontal="center" vertical="center"/>
    </xf>
    <xf numFmtId="0" fontId="9" fillId="3" borderId="11" xfId="3" applyFill="1" applyBorder="1" applyAlignment="1">
      <alignment horizontal="center" vertical="center"/>
    </xf>
    <xf numFmtId="165" fontId="9" fillId="0" borderId="0" xfId="4" applyNumberFormat="1" applyFont="1" applyBorder="1" applyAlignment="1">
      <alignment horizontal="center" vertical="center"/>
    </xf>
    <xf numFmtId="0" fontId="9" fillId="0" borderId="0" xfId="3" applyBorder="1" applyAlignment="1">
      <alignment horizontal="center" vertical="center"/>
    </xf>
    <xf numFmtId="164" fontId="44" fillId="4" borderId="16" xfId="4" applyNumberFormat="1" applyFont="1" applyFill="1" applyBorder="1" applyAlignment="1" applyProtection="1">
      <alignment horizontal="right" vertical="center"/>
    </xf>
    <xf numFmtId="164" fontId="44" fillId="4" borderId="18" xfId="4" applyNumberFormat="1" applyFont="1" applyFill="1" applyBorder="1" applyAlignment="1" applyProtection="1">
      <alignment horizontal="right" vertical="center"/>
    </xf>
    <xf numFmtId="0" fontId="10" fillId="3" borderId="2" xfId="3" applyFont="1" applyFill="1" applyBorder="1" applyAlignment="1">
      <alignment horizontal="center" vertical="center" wrapText="1"/>
    </xf>
    <xf numFmtId="0" fontId="10" fillId="3" borderId="3" xfId="3" applyFont="1" applyFill="1" applyBorder="1" applyAlignment="1">
      <alignment horizontal="center" vertical="center" wrapText="1"/>
    </xf>
    <xf numFmtId="165" fontId="10" fillId="3" borderId="19" xfId="4" applyNumberFormat="1" applyFont="1" applyFill="1" applyBorder="1" applyAlignment="1">
      <alignment horizontal="center" vertical="center"/>
    </xf>
    <xf numFmtId="165" fontId="10" fillId="3" borderId="20" xfId="4" applyNumberFormat="1" applyFont="1" applyFill="1" applyBorder="1" applyAlignment="1">
      <alignment horizontal="center" vertical="center"/>
    </xf>
    <xf numFmtId="165" fontId="10" fillId="3" borderId="2" xfId="4" applyNumberFormat="1" applyFont="1" applyFill="1" applyBorder="1" applyAlignment="1">
      <alignment horizontal="center" vertical="center" wrapText="1"/>
    </xf>
    <xf numFmtId="165" fontId="10" fillId="3" borderId="4" xfId="4" applyNumberFormat="1" applyFont="1" applyFill="1" applyBorder="1" applyAlignment="1">
      <alignment horizontal="center" vertical="center"/>
    </xf>
    <xf numFmtId="0" fontId="9" fillId="0" borderId="6" xfId="3" applyBorder="1" applyAlignment="1">
      <alignment horizontal="left" vertical="center" wrapText="1"/>
    </xf>
    <xf numFmtId="0" fontId="9" fillId="0" borderId="7" xfId="3" applyBorder="1" applyAlignment="1">
      <alignment horizontal="left" vertical="center" wrapText="1"/>
    </xf>
    <xf numFmtId="164" fontId="35" fillId="10" borderId="6" xfId="4" applyNumberFormat="1" applyFont="1" applyFill="1" applyBorder="1" applyAlignment="1" applyProtection="1">
      <alignment horizontal="right" vertical="center"/>
      <protection locked="0"/>
    </xf>
    <xf numFmtId="164" fontId="35" fillId="10" borderId="11" xfId="4" applyNumberFormat="1" applyFont="1" applyFill="1" applyBorder="1" applyAlignment="1" applyProtection="1">
      <alignment horizontal="right" vertical="center"/>
      <protection locked="0"/>
    </xf>
    <xf numFmtId="0" fontId="9" fillId="0" borderId="14" xfId="3" applyBorder="1" applyAlignment="1">
      <alignment horizontal="left" vertical="center" wrapText="1"/>
    </xf>
    <xf numFmtId="0" fontId="9" fillId="0" borderId="13" xfId="3" applyBorder="1" applyAlignment="1">
      <alignment horizontal="left" vertical="center" wrapText="1"/>
    </xf>
    <xf numFmtId="164" fontId="35" fillId="10" borderId="14" xfId="4" applyNumberFormat="1" applyFont="1" applyFill="1" applyBorder="1" applyAlignment="1" applyProtection="1">
      <alignment horizontal="right" vertical="center"/>
      <protection locked="0"/>
    </xf>
    <xf numFmtId="164" fontId="35" fillId="10" borderId="15" xfId="4" applyNumberFormat="1" applyFont="1" applyFill="1" applyBorder="1" applyAlignment="1" applyProtection="1">
      <alignment horizontal="right" vertical="center"/>
      <protection locked="0"/>
    </xf>
    <xf numFmtId="0" fontId="9" fillId="4" borderId="16" xfId="3" applyFill="1" applyBorder="1" applyAlignment="1">
      <alignment horizontal="left" vertical="center" wrapText="1"/>
    </xf>
    <xf numFmtId="0" fontId="9" fillId="4" borderId="17" xfId="3" applyFill="1" applyBorder="1" applyAlignment="1">
      <alignment horizontal="left" vertical="center" wrapText="1"/>
    </xf>
    <xf numFmtId="165" fontId="13" fillId="0" borderId="0" xfId="4" applyNumberFormat="1" applyFont="1" applyFill="1" applyBorder="1" applyAlignment="1">
      <alignment horizontal="center" vertical="center"/>
    </xf>
  </cellXfs>
  <cellStyles count="7">
    <cellStyle name="Collegamento ipertestuale" xfId="6" builtinId="8"/>
    <cellStyle name="Migliaia" xfId="1" builtinId="3"/>
    <cellStyle name="Migliaia 2" xfId="2" xr:uid="{00000000-0005-0000-0000-000002000000}"/>
    <cellStyle name="Normale" xfId="0" builtinId="0"/>
    <cellStyle name="Normale 2" xfId="3" xr:uid="{00000000-0005-0000-0000-000004000000}"/>
    <cellStyle name="Percentuale 2" xfId="5" xr:uid="{00000000-0005-0000-0000-000005000000}"/>
    <cellStyle name="Valuta 2" xfId="4" xr:uid="{00000000-0005-0000-0000-000006000000}"/>
  </cellStyles>
  <dxfs count="0"/>
  <tableStyles count="0" defaultTableStyle="TableStyleMedium2" defaultPivotStyle="PivotStyleLight16"/>
  <colors>
    <mruColors>
      <color rgb="FFF9F5A1"/>
      <color rgb="FF00B050"/>
      <color rgb="FF9636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g"/><Relationship Id="rId6" Type="http://schemas.openxmlformats.org/officeDocument/2006/relationships/image" Target="../media/image16.jpeg"/><Relationship Id="rId5" Type="http://schemas.openxmlformats.org/officeDocument/2006/relationships/image" Target="../media/image15.jp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1106556</xdr:colOff>
      <xdr:row>0</xdr:row>
      <xdr:rowOff>77443</xdr:rowOff>
    </xdr:from>
    <xdr:to>
      <xdr:col>3</xdr:col>
      <xdr:colOff>2627052</xdr:colOff>
      <xdr:row>0</xdr:row>
      <xdr:rowOff>764737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131" y="77443"/>
          <a:ext cx="1523395" cy="687294"/>
        </a:xfrm>
        <a:prstGeom prst="rect">
          <a:avLst/>
        </a:prstGeom>
      </xdr:spPr>
    </xdr:pic>
    <xdr:clientData/>
  </xdr:twoCellAnchor>
  <xdr:oneCellAnchor>
    <xdr:from>
      <xdr:col>5</xdr:col>
      <xdr:colOff>564157</xdr:colOff>
      <xdr:row>3</xdr:row>
      <xdr:rowOff>82743</xdr:rowOff>
    </xdr:from>
    <xdr:ext cx="505523" cy="937629"/>
    <xdr:sp macro="" textlink="">
      <xdr:nvSpPr>
        <xdr:cNvPr id="3" name="Rettango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069732" y="2035368"/>
          <a:ext cx="50552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it-IT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?</a:t>
          </a:r>
        </a:p>
      </xdr:txBody>
    </xdr:sp>
    <xdr:clientData/>
  </xdr:oneCellAnchor>
  <xdr:oneCellAnchor>
    <xdr:from>
      <xdr:col>5</xdr:col>
      <xdr:colOff>623172</xdr:colOff>
      <xdr:row>6</xdr:row>
      <xdr:rowOff>223630</xdr:rowOff>
    </xdr:from>
    <xdr:ext cx="410176" cy="937629"/>
    <xdr:sp macro="" textlink="">
      <xdr:nvSpPr>
        <xdr:cNvPr id="4" name="Rettango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128747" y="3023980"/>
          <a:ext cx="41017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it-IT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!</a:t>
          </a:r>
        </a:p>
      </xdr:txBody>
    </xdr:sp>
    <xdr:clientData/>
  </xdr:oneCellAnchor>
  <xdr:oneCellAnchor>
    <xdr:from>
      <xdr:col>5</xdr:col>
      <xdr:colOff>727766</xdr:colOff>
      <xdr:row>13</xdr:row>
      <xdr:rowOff>90260</xdr:rowOff>
    </xdr:from>
    <xdr:ext cx="249582" cy="405432"/>
    <xdr:sp macro="" textlink="">
      <xdr:nvSpPr>
        <xdr:cNvPr id="5" name="Rettango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233341" y="4357460"/>
          <a:ext cx="249582" cy="4054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it-IT" sz="20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1</a:t>
          </a:r>
        </a:p>
      </xdr:txBody>
    </xdr:sp>
    <xdr:clientData/>
  </xdr:oneCellAnchor>
  <xdr:oneCellAnchor>
    <xdr:from>
      <xdr:col>5</xdr:col>
      <xdr:colOff>739361</xdr:colOff>
      <xdr:row>15</xdr:row>
      <xdr:rowOff>85290</xdr:rowOff>
    </xdr:from>
    <xdr:ext cx="249582" cy="405432"/>
    <xdr:sp macro="" textlink="">
      <xdr:nvSpPr>
        <xdr:cNvPr id="6" name="Rettangol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7244936" y="4733490"/>
          <a:ext cx="249582" cy="4054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it-IT" sz="20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750957</xdr:colOff>
      <xdr:row>17</xdr:row>
      <xdr:rowOff>88603</xdr:rowOff>
    </xdr:from>
    <xdr:ext cx="249582" cy="405432"/>
    <xdr:sp macro="" textlink="">
      <xdr:nvSpPr>
        <xdr:cNvPr id="7" name="Rettangol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7256532" y="5117803"/>
          <a:ext cx="249582" cy="4054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it-IT" sz="20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3</a:t>
          </a:r>
        </a:p>
      </xdr:txBody>
    </xdr:sp>
    <xdr:clientData/>
  </xdr:oneCellAnchor>
  <xdr:twoCellAnchor editAs="oneCell">
    <xdr:from>
      <xdr:col>2</xdr:col>
      <xdr:colOff>3014022</xdr:colOff>
      <xdr:row>28</xdr:row>
      <xdr:rowOff>116222</xdr:rowOff>
    </xdr:from>
    <xdr:to>
      <xdr:col>3</xdr:col>
      <xdr:colOff>1077463</xdr:colOff>
      <xdr:row>33</xdr:row>
      <xdr:rowOff>184751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870" y="7330374"/>
          <a:ext cx="1111441" cy="1079007"/>
        </a:xfrm>
        <a:prstGeom prst="rect">
          <a:avLst/>
        </a:prstGeom>
      </xdr:spPr>
    </xdr:pic>
    <xdr:clientData/>
  </xdr:twoCellAnchor>
  <xdr:twoCellAnchor>
    <xdr:from>
      <xdr:col>2</xdr:col>
      <xdr:colOff>2956890</xdr:colOff>
      <xdr:row>28</xdr:row>
      <xdr:rowOff>58599</xdr:rowOff>
    </xdr:from>
    <xdr:to>
      <xdr:col>3</xdr:col>
      <xdr:colOff>1117970</xdr:colOff>
      <xdr:row>34</xdr:row>
      <xdr:rowOff>82825</xdr:rowOff>
    </xdr:to>
    <xdr:sp macro="" textlink="">
      <xdr:nvSpPr>
        <xdr:cNvPr id="9" name="Fumetto 3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 flipV="1">
          <a:off x="3743738" y="7272751"/>
          <a:ext cx="1209080" cy="1225204"/>
        </a:xfrm>
        <a:prstGeom prst="wedgeEllipseCallout">
          <a:avLst>
            <a:gd name="adj1" fmla="val 68251"/>
            <a:gd name="adj2" fmla="val 36365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3</xdr:col>
      <xdr:colOff>1325217</xdr:colOff>
      <xdr:row>30</xdr:row>
      <xdr:rowOff>154883</xdr:rowOff>
    </xdr:from>
    <xdr:to>
      <xdr:col>4</xdr:col>
      <xdr:colOff>124239</xdr:colOff>
      <xdr:row>34</xdr:row>
      <xdr:rowOff>66261</xdr:rowOff>
    </xdr:to>
    <xdr:sp macro="" textlink="">
      <xdr:nvSpPr>
        <xdr:cNvPr id="10" name="Fumetto 3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 flipV="1">
          <a:off x="5160065" y="7750035"/>
          <a:ext cx="1466022" cy="731356"/>
        </a:xfrm>
        <a:prstGeom prst="wedgeEllipseCallout">
          <a:avLst>
            <a:gd name="adj1" fmla="val 28385"/>
            <a:gd name="adj2" fmla="val 92922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 editAs="oneCell">
    <xdr:from>
      <xdr:col>6</xdr:col>
      <xdr:colOff>929055</xdr:colOff>
      <xdr:row>28</xdr:row>
      <xdr:rowOff>61992</xdr:rowOff>
    </xdr:from>
    <xdr:to>
      <xdr:col>6</xdr:col>
      <xdr:colOff>1233855</xdr:colOff>
      <xdr:row>29</xdr:row>
      <xdr:rowOff>154956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2380" y="7291467"/>
          <a:ext cx="304800" cy="283464"/>
        </a:xfrm>
        <a:prstGeom prst="rect">
          <a:avLst/>
        </a:prstGeom>
      </xdr:spPr>
    </xdr:pic>
    <xdr:clientData/>
  </xdr:twoCellAnchor>
  <xdr:twoCellAnchor>
    <xdr:from>
      <xdr:col>4</xdr:col>
      <xdr:colOff>207064</xdr:colOff>
      <xdr:row>30</xdr:row>
      <xdr:rowOff>167720</xdr:rowOff>
    </xdr:from>
    <xdr:to>
      <xdr:col>6</xdr:col>
      <xdr:colOff>265042</xdr:colOff>
      <xdr:row>34</xdr:row>
      <xdr:rowOff>74542</xdr:rowOff>
    </xdr:to>
    <xdr:sp macro="" textlink="">
      <xdr:nvSpPr>
        <xdr:cNvPr id="12" name="Fumetto 3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flipV="1">
          <a:off x="6417364" y="7778195"/>
          <a:ext cx="1401003" cy="725972"/>
        </a:xfrm>
        <a:prstGeom prst="wedgeEllipseCallout">
          <a:avLst>
            <a:gd name="adj1" fmla="val -13416"/>
            <a:gd name="adj2" fmla="val 87260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6</xdr:col>
      <xdr:colOff>329648</xdr:colOff>
      <xdr:row>27</xdr:row>
      <xdr:rowOff>212450</xdr:rowOff>
    </xdr:from>
    <xdr:to>
      <xdr:col>6</xdr:col>
      <xdr:colOff>1815548</xdr:colOff>
      <xdr:row>32</xdr:row>
      <xdr:rowOff>67504</xdr:rowOff>
    </xdr:to>
    <xdr:sp macro="" textlink="">
      <xdr:nvSpPr>
        <xdr:cNvPr id="13" name="Fumetto 3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flipV="1">
          <a:off x="7882973" y="7146650"/>
          <a:ext cx="1485900" cy="912329"/>
        </a:xfrm>
        <a:prstGeom prst="wedgeEllipseCallout">
          <a:avLst>
            <a:gd name="adj1" fmla="val -59714"/>
            <a:gd name="adj2" fmla="val 48749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oneCellAnchor>
    <xdr:from>
      <xdr:col>5</xdr:col>
      <xdr:colOff>746401</xdr:colOff>
      <xdr:row>19</xdr:row>
      <xdr:rowOff>98542</xdr:rowOff>
    </xdr:from>
    <xdr:ext cx="249582" cy="405432"/>
    <xdr:sp macro="" textlink="">
      <xdr:nvSpPr>
        <xdr:cNvPr id="14" name="Rettangol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248249" y="5490520"/>
          <a:ext cx="249582" cy="4054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it-IT" sz="20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4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914400</xdr:colOff>
      <xdr:row>4</xdr:row>
      <xdr:rowOff>133350</xdr:rowOff>
    </xdr:from>
    <xdr:to>
      <xdr:col>8</xdr:col>
      <xdr:colOff>723902</xdr:colOff>
      <xdr:row>5</xdr:row>
      <xdr:rowOff>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2828925"/>
          <a:ext cx="1981202" cy="1981200"/>
        </a:xfrm>
        <a:prstGeom prst="rect">
          <a:avLst/>
        </a:prstGeom>
      </xdr:spPr>
    </xdr:pic>
    <xdr:clientData/>
  </xdr:twoCellAnchor>
  <xdr:twoCellAnchor editAs="oneCell">
    <xdr:from>
      <xdr:col>6</xdr:col>
      <xdr:colOff>983560</xdr:colOff>
      <xdr:row>5</xdr:row>
      <xdr:rowOff>152399</xdr:rowOff>
    </xdr:from>
    <xdr:to>
      <xdr:col>8</xdr:col>
      <xdr:colOff>718516</xdr:colOff>
      <xdr:row>5</xdr:row>
      <xdr:rowOff>1098865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47" t="26268" r="7609" b="31612"/>
        <a:stretch/>
      </xdr:blipFill>
      <xdr:spPr>
        <a:xfrm>
          <a:off x="9032185" y="5019674"/>
          <a:ext cx="1906656" cy="946466"/>
        </a:xfrm>
        <a:prstGeom prst="rect">
          <a:avLst/>
        </a:prstGeom>
      </xdr:spPr>
    </xdr:pic>
    <xdr:clientData/>
  </xdr:twoCellAnchor>
  <xdr:twoCellAnchor editAs="oneCell">
    <xdr:from>
      <xdr:col>6</xdr:col>
      <xdr:colOff>754546</xdr:colOff>
      <xdr:row>6</xdr:row>
      <xdr:rowOff>125902</xdr:rowOff>
    </xdr:from>
    <xdr:to>
      <xdr:col>8</xdr:col>
      <xdr:colOff>688285</xdr:colOff>
      <xdr:row>6</xdr:row>
      <xdr:rowOff>2659474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171" y="6307627"/>
          <a:ext cx="2105439" cy="2533572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142874</xdr:colOff>
      <xdr:row>7</xdr:row>
      <xdr:rowOff>504825</xdr:rowOff>
    </xdr:from>
    <xdr:to>
      <xdr:col>8</xdr:col>
      <xdr:colOff>1518819</xdr:colOff>
      <xdr:row>7</xdr:row>
      <xdr:rowOff>2343150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07" t="15323" r="6183" b="15726"/>
        <a:stretch/>
      </xdr:blipFill>
      <xdr:spPr>
        <a:xfrm>
          <a:off x="8191499" y="9496425"/>
          <a:ext cx="3547645" cy="1838325"/>
        </a:xfrm>
        <a:prstGeom prst="rect">
          <a:avLst/>
        </a:prstGeom>
      </xdr:spPr>
    </xdr:pic>
    <xdr:clientData/>
  </xdr:twoCellAnchor>
  <xdr:twoCellAnchor editAs="oneCell">
    <xdr:from>
      <xdr:col>6</xdr:col>
      <xdr:colOff>847725</xdr:colOff>
      <xdr:row>3</xdr:row>
      <xdr:rowOff>38100</xdr:rowOff>
    </xdr:from>
    <xdr:to>
      <xdr:col>8</xdr:col>
      <xdr:colOff>657227</xdr:colOff>
      <xdr:row>3</xdr:row>
      <xdr:rowOff>2019300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6350" y="923925"/>
          <a:ext cx="1981202" cy="19812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8</xdr:row>
      <xdr:rowOff>352425</xdr:rowOff>
    </xdr:from>
    <xdr:to>
      <xdr:col>8</xdr:col>
      <xdr:colOff>1556920</xdr:colOff>
      <xdr:row>8</xdr:row>
      <xdr:rowOff>2190750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07" t="15323" r="6183" b="15726"/>
        <a:stretch/>
      </xdr:blipFill>
      <xdr:spPr>
        <a:xfrm>
          <a:off x="8229600" y="12401550"/>
          <a:ext cx="3547645" cy="1838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472108</xdr:colOff>
      <xdr:row>4</xdr:row>
      <xdr:rowOff>124239</xdr:rowOff>
    </xdr:from>
    <xdr:to>
      <xdr:col>8</xdr:col>
      <xdr:colOff>505239</xdr:colOff>
      <xdr:row>4</xdr:row>
      <xdr:rowOff>770283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6325" y="5706717"/>
          <a:ext cx="646044" cy="646044"/>
        </a:xfrm>
        <a:prstGeom prst="rect">
          <a:avLst/>
        </a:prstGeom>
      </xdr:spPr>
    </xdr:pic>
    <xdr:clientData/>
  </xdr:twoCellAnchor>
  <xdr:twoCellAnchor editAs="oneCell">
    <xdr:from>
      <xdr:col>7</xdr:col>
      <xdr:colOff>463826</xdr:colOff>
      <xdr:row>5</xdr:row>
      <xdr:rowOff>115957</xdr:rowOff>
    </xdr:from>
    <xdr:to>
      <xdr:col>8</xdr:col>
      <xdr:colOff>496957</xdr:colOff>
      <xdr:row>5</xdr:row>
      <xdr:rowOff>762001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8043" y="6559827"/>
          <a:ext cx="646044" cy="646044"/>
        </a:xfrm>
        <a:prstGeom prst="rect">
          <a:avLst/>
        </a:prstGeom>
      </xdr:spPr>
    </xdr:pic>
    <xdr:clientData/>
  </xdr:twoCellAnchor>
  <xdr:twoCellAnchor editAs="oneCell">
    <xdr:from>
      <xdr:col>7</xdr:col>
      <xdr:colOff>472109</xdr:colOff>
      <xdr:row>6</xdr:row>
      <xdr:rowOff>124239</xdr:rowOff>
    </xdr:from>
    <xdr:to>
      <xdr:col>8</xdr:col>
      <xdr:colOff>505240</xdr:colOff>
      <xdr:row>6</xdr:row>
      <xdr:rowOff>770283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6326" y="7429500"/>
          <a:ext cx="646044" cy="646044"/>
        </a:xfrm>
        <a:prstGeom prst="rect">
          <a:avLst/>
        </a:prstGeom>
      </xdr:spPr>
    </xdr:pic>
    <xdr:clientData/>
  </xdr:twoCellAnchor>
  <xdr:twoCellAnchor editAs="oneCell">
    <xdr:from>
      <xdr:col>7</xdr:col>
      <xdr:colOff>463826</xdr:colOff>
      <xdr:row>7</xdr:row>
      <xdr:rowOff>149087</xdr:rowOff>
    </xdr:from>
    <xdr:to>
      <xdr:col>8</xdr:col>
      <xdr:colOff>496957</xdr:colOff>
      <xdr:row>7</xdr:row>
      <xdr:rowOff>795131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8043" y="8315739"/>
          <a:ext cx="646044" cy="646044"/>
        </a:xfrm>
        <a:prstGeom prst="rect">
          <a:avLst/>
        </a:prstGeom>
      </xdr:spPr>
    </xdr:pic>
    <xdr:clientData/>
  </xdr:twoCellAnchor>
  <xdr:twoCellAnchor editAs="oneCell">
    <xdr:from>
      <xdr:col>6</xdr:col>
      <xdr:colOff>256761</xdr:colOff>
      <xdr:row>3</xdr:row>
      <xdr:rowOff>1805609</xdr:rowOff>
    </xdr:from>
    <xdr:to>
      <xdr:col>8</xdr:col>
      <xdr:colOff>1581978</xdr:colOff>
      <xdr:row>3</xdr:row>
      <xdr:rowOff>3478650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35" t="6221" r="4322" b="59562"/>
        <a:stretch/>
      </xdr:blipFill>
      <xdr:spPr>
        <a:xfrm>
          <a:off x="8208065" y="2749826"/>
          <a:ext cx="2551043" cy="1673041"/>
        </a:xfrm>
        <a:prstGeom prst="rect">
          <a:avLst/>
        </a:prstGeom>
      </xdr:spPr>
    </xdr:pic>
    <xdr:clientData/>
  </xdr:twoCellAnchor>
  <xdr:twoCellAnchor editAs="oneCell">
    <xdr:from>
      <xdr:col>7</xdr:col>
      <xdr:colOff>339587</xdr:colOff>
      <xdr:row>3</xdr:row>
      <xdr:rowOff>662609</xdr:rowOff>
    </xdr:from>
    <xdr:to>
      <xdr:col>8</xdr:col>
      <xdr:colOff>720588</xdr:colOff>
      <xdr:row>3</xdr:row>
      <xdr:rowOff>1656523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804" y="1606826"/>
          <a:ext cx="993914" cy="993914"/>
        </a:xfrm>
        <a:prstGeom prst="rect">
          <a:avLst/>
        </a:prstGeom>
      </xdr:spPr>
    </xdr:pic>
    <xdr:clientData/>
  </xdr:twoCellAnchor>
  <xdr:oneCellAnchor>
    <xdr:from>
      <xdr:col>7</xdr:col>
      <xdr:colOff>463826</xdr:colOff>
      <xdr:row>8</xdr:row>
      <xdr:rowOff>51964</xdr:rowOff>
    </xdr:from>
    <xdr:ext cx="645719" cy="646044"/>
    <xdr:pic>
      <xdr:nvPicPr>
        <xdr:cNvPr id="8" name="Immagin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5767" y="8964376"/>
          <a:ext cx="645719" cy="64604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819977</xdr:colOff>
      <xdr:row>3</xdr:row>
      <xdr:rowOff>117976</xdr:rowOff>
    </xdr:from>
    <xdr:to>
      <xdr:col>8</xdr:col>
      <xdr:colOff>579783</xdr:colOff>
      <xdr:row>3</xdr:row>
      <xdr:rowOff>2372487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26"/>
        <a:stretch/>
      </xdr:blipFill>
      <xdr:spPr>
        <a:xfrm>
          <a:off x="8555934" y="1062193"/>
          <a:ext cx="2012675" cy="2254511"/>
        </a:xfrm>
        <a:prstGeom prst="rect">
          <a:avLst/>
        </a:prstGeom>
      </xdr:spPr>
    </xdr:pic>
    <xdr:clientData/>
  </xdr:twoCellAnchor>
  <xdr:twoCellAnchor editAs="oneCell">
    <xdr:from>
      <xdr:col>7</xdr:col>
      <xdr:colOff>289892</xdr:colOff>
      <xdr:row>6</xdr:row>
      <xdr:rowOff>265043</xdr:rowOff>
    </xdr:from>
    <xdr:to>
      <xdr:col>8</xdr:col>
      <xdr:colOff>646044</xdr:colOff>
      <xdr:row>6</xdr:row>
      <xdr:rowOff>1161660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9" t="17640" r="10198" b="15875"/>
        <a:stretch/>
      </xdr:blipFill>
      <xdr:spPr>
        <a:xfrm>
          <a:off x="9218544" y="3743739"/>
          <a:ext cx="1416326" cy="896617"/>
        </a:xfrm>
        <a:prstGeom prst="rect">
          <a:avLst/>
        </a:prstGeom>
      </xdr:spPr>
    </xdr:pic>
    <xdr:clientData/>
  </xdr:twoCellAnchor>
  <xdr:oneCellAnchor>
    <xdr:from>
      <xdr:col>7</xdr:col>
      <xdr:colOff>289892</xdr:colOff>
      <xdr:row>7</xdr:row>
      <xdr:rowOff>265043</xdr:rowOff>
    </xdr:from>
    <xdr:ext cx="1416326" cy="896617"/>
    <xdr:pic>
      <xdr:nvPicPr>
        <xdr:cNvPr id="9" name="Immagin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9" t="17640" r="10198" b="15875"/>
        <a:stretch/>
      </xdr:blipFill>
      <xdr:spPr>
        <a:xfrm>
          <a:off x="9218544" y="3743739"/>
          <a:ext cx="1416326" cy="896617"/>
        </a:xfrm>
        <a:prstGeom prst="rect">
          <a:avLst/>
        </a:prstGeom>
      </xdr:spPr>
    </xdr:pic>
    <xdr:clientData/>
  </xdr:oneCellAnchor>
  <xdr:oneCellAnchor>
    <xdr:from>
      <xdr:col>7</xdr:col>
      <xdr:colOff>289892</xdr:colOff>
      <xdr:row>8</xdr:row>
      <xdr:rowOff>265043</xdr:rowOff>
    </xdr:from>
    <xdr:ext cx="1409505" cy="896617"/>
    <xdr:pic>
      <xdr:nvPicPr>
        <xdr:cNvPr id="10" name="Immagin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9" t="17640" r="10198" b="15875"/>
        <a:stretch/>
      </xdr:blipFill>
      <xdr:spPr>
        <a:xfrm>
          <a:off x="9187363" y="3738867"/>
          <a:ext cx="1409505" cy="896617"/>
        </a:xfrm>
        <a:prstGeom prst="rect">
          <a:avLst/>
        </a:prstGeom>
      </xdr:spPr>
    </xdr:pic>
    <xdr:clientData/>
  </xdr:oneCellAnchor>
  <xdr:oneCellAnchor>
    <xdr:from>
      <xdr:col>7</xdr:col>
      <xdr:colOff>289892</xdr:colOff>
      <xdr:row>9</xdr:row>
      <xdr:rowOff>265043</xdr:rowOff>
    </xdr:from>
    <xdr:ext cx="1416326" cy="896617"/>
    <xdr:pic>
      <xdr:nvPicPr>
        <xdr:cNvPr id="11" name="Immagin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9" t="17640" r="10198" b="15875"/>
        <a:stretch/>
      </xdr:blipFill>
      <xdr:spPr>
        <a:xfrm>
          <a:off x="9187363" y="5173219"/>
          <a:ext cx="1416326" cy="896617"/>
        </a:xfrm>
        <a:prstGeom prst="rect">
          <a:avLst/>
        </a:prstGeom>
      </xdr:spPr>
    </xdr:pic>
    <xdr:clientData/>
  </xdr:oneCellAnchor>
  <xdr:oneCellAnchor>
    <xdr:from>
      <xdr:col>7</xdr:col>
      <xdr:colOff>289892</xdr:colOff>
      <xdr:row>10</xdr:row>
      <xdr:rowOff>265043</xdr:rowOff>
    </xdr:from>
    <xdr:ext cx="1409505" cy="896617"/>
    <xdr:pic>
      <xdr:nvPicPr>
        <xdr:cNvPr id="12" name="Immagin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9" t="17640" r="10198" b="15875"/>
        <a:stretch/>
      </xdr:blipFill>
      <xdr:spPr>
        <a:xfrm>
          <a:off x="9187363" y="3738867"/>
          <a:ext cx="1409505" cy="896617"/>
        </a:xfrm>
        <a:prstGeom prst="rect">
          <a:avLst/>
        </a:prstGeom>
      </xdr:spPr>
    </xdr:pic>
    <xdr:clientData/>
  </xdr:oneCellAnchor>
  <xdr:oneCellAnchor>
    <xdr:from>
      <xdr:col>7</xdr:col>
      <xdr:colOff>289892</xdr:colOff>
      <xdr:row>11</xdr:row>
      <xdr:rowOff>265043</xdr:rowOff>
    </xdr:from>
    <xdr:ext cx="1416326" cy="896617"/>
    <xdr:pic>
      <xdr:nvPicPr>
        <xdr:cNvPr id="13" name="Immagin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9" t="17640" r="10198" b="15875"/>
        <a:stretch/>
      </xdr:blipFill>
      <xdr:spPr>
        <a:xfrm>
          <a:off x="9187363" y="5173219"/>
          <a:ext cx="1416326" cy="896617"/>
        </a:xfrm>
        <a:prstGeom prst="rect">
          <a:avLst/>
        </a:prstGeom>
      </xdr:spPr>
    </xdr:pic>
    <xdr:clientData/>
  </xdr:oneCellAnchor>
  <xdr:twoCellAnchor editAs="oneCell">
    <xdr:from>
      <xdr:col>6</xdr:col>
      <xdr:colOff>888892</xdr:colOff>
      <xdr:row>12</xdr:row>
      <xdr:rowOff>492243</xdr:rowOff>
    </xdr:from>
    <xdr:to>
      <xdr:col>8</xdr:col>
      <xdr:colOff>1024872</xdr:colOff>
      <xdr:row>12</xdr:row>
      <xdr:rowOff>2169973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4120521">
          <a:off x="9355400" y="11949794"/>
          <a:ext cx="1677730" cy="248921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952500</xdr:colOff>
      <xdr:row>5</xdr:row>
      <xdr:rowOff>161925</xdr:rowOff>
    </xdr:from>
    <xdr:to>
      <xdr:col>8</xdr:col>
      <xdr:colOff>466975</xdr:colOff>
      <xdr:row>5</xdr:row>
      <xdr:rowOff>2247900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9C264471-9B1E-4DFB-89B1-19116EC3C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" t="26000" r="39333" b="4167"/>
        <a:stretch/>
      </xdr:blipFill>
      <xdr:spPr>
        <a:xfrm>
          <a:off x="8677275" y="5638800"/>
          <a:ext cx="1762375" cy="2085975"/>
        </a:xfrm>
        <a:prstGeom prst="rect">
          <a:avLst/>
        </a:prstGeom>
      </xdr:spPr>
    </xdr:pic>
    <xdr:clientData/>
  </xdr:twoCellAnchor>
  <xdr:twoCellAnchor editAs="oneCell">
    <xdr:from>
      <xdr:col>6</xdr:col>
      <xdr:colOff>1019175</xdr:colOff>
      <xdr:row>4</xdr:row>
      <xdr:rowOff>95250</xdr:rowOff>
    </xdr:from>
    <xdr:to>
      <xdr:col>8</xdr:col>
      <xdr:colOff>625415</xdr:colOff>
      <xdr:row>4</xdr:row>
      <xdr:rowOff>1181100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33C5338-5003-4A57-B966-10C572AE6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98" b="19338"/>
        <a:stretch/>
      </xdr:blipFill>
      <xdr:spPr>
        <a:xfrm>
          <a:off x="8743950" y="3571875"/>
          <a:ext cx="1854140" cy="1085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151636</xdr:colOff>
      <xdr:row>3</xdr:row>
      <xdr:rowOff>720629</xdr:rowOff>
    </xdr:from>
    <xdr:to>
      <xdr:col>8</xdr:col>
      <xdr:colOff>1498971</xdr:colOff>
      <xdr:row>3</xdr:row>
      <xdr:rowOff>2630364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11" t="12025" r="7454" b="15619"/>
        <a:stretch/>
      </xdr:blipFill>
      <xdr:spPr>
        <a:xfrm>
          <a:off x="8086694" y="1673129"/>
          <a:ext cx="4131565" cy="19097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390525</xdr:colOff>
      <xdr:row>0</xdr:row>
      <xdr:rowOff>34480</xdr:rowOff>
    </xdr:from>
    <xdr:to>
      <xdr:col>12</xdr:col>
      <xdr:colOff>58615</xdr:colOff>
      <xdr:row>0</xdr:row>
      <xdr:rowOff>980751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34480"/>
          <a:ext cx="1849315" cy="9462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desa.it" TargetMode="External"/><Relationship Id="rId1" Type="http://schemas.openxmlformats.org/officeDocument/2006/relationships/hyperlink" Target="http://www.adesa.it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K59"/>
  <sheetViews>
    <sheetView showGridLines="0" zoomScale="115" zoomScaleNormal="115" workbookViewId="0">
      <selection activeCell="G9" sqref="G9:G10"/>
    </sheetView>
  </sheetViews>
  <sheetFormatPr defaultColWidth="9" defaultRowHeight="14.4" x14ac:dyDescent="0.3"/>
  <cols>
    <col min="1" max="1" width="5.6640625" style="1" customWidth="1"/>
    <col min="2" max="2" width="6.109375" style="1" customWidth="1"/>
    <col min="3" max="3" width="45.6640625" style="1" customWidth="1"/>
    <col min="4" max="4" width="40" style="2" customWidth="1"/>
    <col min="5" max="5" width="4.44140625" style="2" customWidth="1"/>
    <col min="6" max="6" width="15.6640625" style="4" customWidth="1"/>
    <col min="7" max="7" width="31.6640625" style="2" customWidth="1"/>
    <col min="8" max="8" width="14.44140625" style="2" customWidth="1"/>
    <col min="9" max="16384" width="9" style="1"/>
  </cols>
  <sheetData>
    <row r="1" spans="3:9" ht="64.5" customHeight="1" x14ac:dyDescent="0.3">
      <c r="C1" s="88"/>
      <c r="D1" s="89"/>
      <c r="E1" s="89"/>
      <c r="F1" s="89"/>
      <c r="G1" s="89"/>
      <c r="H1" s="90"/>
    </row>
    <row r="2" spans="3:9" ht="41.25" customHeight="1" x14ac:dyDescent="0.3">
      <c r="C2" s="91" t="s">
        <v>35</v>
      </c>
      <c r="D2" s="92"/>
      <c r="E2" s="92"/>
      <c r="F2" s="92"/>
      <c r="G2" s="92"/>
      <c r="H2" s="93"/>
      <c r="I2" s="6"/>
    </row>
    <row r="3" spans="3:9" ht="17.25" customHeight="1" x14ac:dyDescent="0.3">
      <c r="C3" s="27"/>
      <c r="D3" s="28"/>
      <c r="E3" s="28"/>
      <c r="F3" s="28"/>
      <c r="G3" s="28"/>
      <c r="H3" s="28"/>
      <c r="I3" s="6"/>
    </row>
    <row r="4" spans="3:9" ht="15.6" x14ac:dyDescent="0.3">
      <c r="D4" s="3"/>
    </row>
    <row r="5" spans="3:9" ht="24.75" customHeight="1" x14ac:dyDescent="0.3">
      <c r="C5" s="94" t="s">
        <v>34</v>
      </c>
      <c r="D5" s="94"/>
      <c r="E5" s="8"/>
      <c r="F5" s="8"/>
      <c r="G5" s="95" t="s">
        <v>29</v>
      </c>
      <c r="H5" s="95"/>
    </row>
    <row r="6" spans="3:9" s="8" customFormat="1" ht="26.25" customHeight="1" x14ac:dyDescent="0.3">
      <c r="C6" s="94"/>
      <c r="D6" s="94"/>
      <c r="E6" s="2"/>
      <c r="F6" s="4"/>
      <c r="G6" s="96" t="s">
        <v>20</v>
      </c>
      <c r="H6" s="96"/>
    </row>
    <row r="7" spans="3:9" s="8" customFormat="1" ht="21.75" customHeight="1" x14ac:dyDescent="0.3">
      <c r="C7" s="94"/>
      <c r="D7" s="94"/>
      <c r="E7" s="2"/>
      <c r="F7" s="4"/>
      <c r="G7" s="7"/>
      <c r="H7" s="5"/>
    </row>
    <row r="8" spans="3:9" s="8" customFormat="1" ht="15" thickBot="1" x14ac:dyDescent="0.35">
      <c r="C8" s="5"/>
      <c r="D8" s="2"/>
      <c r="E8" s="2"/>
      <c r="F8" s="4"/>
      <c r="G8" s="7"/>
      <c r="H8" s="5"/>
    </row>
    <row r="9" spans="3:9" s="8" customFormat="1" ht="31.5" customHeight="1" x14ac:dyDescent="0.3">
      <c r="C9" s="78" t="s">
        <v>82</v>
      </c>
      <c r="D9" s="77"/>
      <c r="G9" s="84" t="s">
        <v>19</v>
      </c>
      <c r="H9" s="29"/>
    </row>
    <row r="10" spans="3:9" ht="15.75" customHeight="1" thickBot="1" x14ac:dyDescent="0.35">
      <c r="C10" s="77"/>
      <c r="D10" s="77"/>
      <c r="E10" s="1"/>
      <c r="F10" s="1"/>
      <c r="G10" s="85"/>
      <c r="H10" s="29"/>
    </row>
    <row r="11" spans="3:9" ht="15" x14ac:dyDescent="0.3">
      <c r="C11" s="77"/>
      <c r="D11" s="77"/>
      <c r="E11" s="86"/>
      <c r="F11" s="86"/>
      <c r="G11" s="1"/>
      <c r="H11" s="1"/>
    </row>
    <row r="12" spans="3:9" x14ac:dyDescent="0.3">
      <c r="D12" s="1"/>
      <c r="E12" s="20"/>
      <c r="F12" s="20"/>
      <c r="G12" s="1"/>
      <c r="H12" s="1"/>
    </row>
    <row r="13" spans="3:9" ht="15.6" x14ac:dyDescent="0.3">
      <c r="E13" s="32"/>
      <c r="F13" s="32"/>
      <c r="G13" s="87" t="s">
        <v>21</v>
      </c>
      <c r="H13" s="87"/>
      <c r="I13" s="87"/>
    </row>
    <row r="14" spans="3:9" ht="15.6" x14ac:dyDescent="0.3">
      <c r="C14" s="83" t="s">
        <v>18</v>
      </c>
      <c r="D14" s="83"/>
      <c r="E14" s="20"/>
      <c r="F14" s="20"/>
      <c r="G14" s="1"/>
      <c r="H14" s="1"/>
    </row>
    <row r="15" spans="3:9" x14ac:dyDescent="0.3">
      <c r="E15" s="32"/>
      <c r="F15" s="32"/>
      <c r="G15" s="33" t="s">
        <v>26</v>
      </c>
      <c r="H15" s="1"/>
    </row>
    <row r="16" spans="3:9" x14ac:dyDescent="0.3">
      <c r="C16" s="80" t="s">
        <v>78</v>
      </c>
      <c r="D16" s="80"/>
      <c r="E16" s="20"/>
      <c r="F16" s="20"/>
      <c r="G16" s="34"/>
      <c r="H16" s="1"/>
    </row>
    <row r="17" spans="1:11" x14ac:dyDescent="0.3">
      <c r="E17" s="32"/>
      <c r="F17" s="32"/>
      <c r="G17" s="33" t="s">
        <v>32</v>
      </c>
      <c r="H17" s="1"/>
    </row>
    <row r="18" spans="1:11" x14ac:dyDescent="0.3">
      <c r="C18" s="80" t="s">
        <v>41</v>
      </c>
      <c r="D18" s="80"/>
      <c r="E18" s="20"/>
      <c r="F18" s="20"/>
      <c r="G18" s="34"/>
      <c r="H18" s="1"/>
    </row>
    <row r="19" spans="1:11" x14ac:dyDescent="0.3">
      <c r="C19" s="81"/>
      <c r="D19" s="81"/>
      <c r="E19" s="20"/>
      <c r="F19" s="26"/>
      <c r="G19" s="34" t="s">
        <v>27</v>
      </c>
      <c r="H19" s="1"/>
    </row>
    <row r="20" spans="1:11" x14ac:dyDescent="0.3">
      <c r="C20" s="80" t="s">
        <v>42</v>
      </c>
      <c r="D20" s="80"/>
      <c r="E20" s="20"/>
      <c r="F20" s="26"/>
      <c r="G20" s="34"/>
      <c r="H20" s="1"/>
    </row>
    <row r="21" spans="1:11" x14ac:dyDescent="0.3">
      <c r="C21" s="47"/>
      <c r="D21" s="47"/>
      <c r="E21" s="20"/>
      <c r="F21" s="26"/>
      <c r="G21" s="34" t="s">
        <v>33</v>
      </c>
      <c r="H21" s="1"/>
    </row>
    <row r="22" spans="1:11" x14ac:dyDescent="0.3">
      <c r="C22" s="80" t="s">
        <v>43</v>
      </c>
      <c r="D22" s="80"/>
      <c r="E22" s="20"/>
      <c r="F22" s="26"/>
      <c r="G22" s="34"/>
      <c r="H22" s="1"/>
    </row>
    <row r="23" spans="1:11" x14ac:dyDescent="0.3">
      <c r="C23" s="47"/>
      <c r="D23" s="47"/>
      <c r="E23" s="20"/>
      <c r="F23" s="26"/>
      <c r="G23" s="34"/>
      <c r="H23" s="1"/>
    </row>
    <row r="24" spans="1:11" x14ac:dyDescent="0.3">
      <c r="C24" s="47"/>
      <c r="D24" s="47"/>
      <c r="E24" s="20"/>
      <c r="F24" s="26"/>
      <c r="G24" s="34"/>
      <c r="H24" s="1"/>
    </row>
    <row r="25" spans="1:11" x14ac:dyDescent="0.3">
      <c r="C25" s="31"/>
      <c r="D25" s="1"/>
      <c r="E25" s="1"/>
      <c r="F25" s="1"/>
      <c r="G25" s="1"/>
      <c r="H25" s="1"/>
    </row>
    <row r="26" spans="1:11" x14ac:dyDescent="0.3">
      <c r="D26" s="1"/>
      <c r="E26" s="1"/>
      <c r="F26" s="1"/>
      <c r="G26" s="1"/>
      <c r="H26" s="1"/>
    </row>
    <row r="27" spans="1:11" x14ac:dyDescent="0.3">
      <c r="C27" s="49"/>
      <c r="D27" s="1"/>
      <c r="E27" s="1"/>
      <c r="F27" s="1"/>
      <c r="G27" s="1"/>
      <c r="H27" s="1"/>
    </row>
    <row r="28" spans="1:11" ht="23.25" customHeight="1" x14ac:dyDescent="0.3">
      <c r="A28" s="82" t="s">
        <v>23</v>
      </c>
      <c r="B28" s="82"/>
      <c r="C28" s="82"/>
      <c r="D28" s="82"/>
      <c r="E28" s="82"/>
      <c r="F28" s="82"/>
      <c r="G28" s="82"/>
      <c r="H28" s="82"/>
      <c r="I28" s="82"/>
      <c r="J28" s="82"/>
      <c r="K28" s="82"/>
    </row>
    <row r="29" spans="1:11" ht="15" customHeight="1" x14ac:dyDescent="0.3">
      <c r="D29" s="1"/>
      <c r="E29" s="1"/>
      <c r="F29" s="1"/>
      <c r="G29" s="1"/>
      <c r="H29" s="1"/>
    </row>
    <row r="30" spans="1:11" ht="15" customHeight="1" x14ac:dyDescent="0.3">
      <c r="D30" s="1"/>
      <c r="E30" s="1"/>
      <c r="F30" s="1"/>
      <c r="G30" s="1"/>
      <c r="H30" s="1"/>
    </row>
    <row r="31" spans="1:11" ht="15" customHeight="1" x14ac:dyDescent="0.35">
      <c r="D31" s="35"/>
      <c r="E31" s="1"/>
      <c r="F31" s="1"/>
      <c r="G31" s="36" t="s">
        <v>25</v>
      </c>
      <c r="H31" s="1"/>
    </row>
    <row r="32" spans="1:11" ht="15" customHeight="1" x14ac:dyDescent="0.3">
      <c r="D32" s="1"/>
      <c r="E32" s="1"/>
      <c r="F32" s="1"/>
      <c r="G32" s="1"/>
      <c r="H32" s="1"/>
    </row>
    <row r="33" spans="4:8" ht="19.5" customHeight="1" x14ac:dyDescent="0.4">
      <c r="D33" s="54" t="s">
        <v>22</v>
      </c>
      <c r="E33" s="1"/>
      <c r="F33" s="37" t="s">
        <v>24</v>
      </c>
      <c r="G33" s="1"/>
      <c r="H33" s="1"/>
    </row>
    <row r="34" spans="4:8" x14ac:dyDescent="0.3">
      <c r="D34" s="1"/>
      <c r="E34" s="1"/>
      <c r="F34" s="1"/>
      <c r="G34" s="1"/>
      <c r="H34" s="1"/>
    </row>
    <row r="35" spans="4:8" x14ac:dyDescent="0.3">
      <c r="D35" s="1"/>
      <c r="E35" s="1"/>
      <c r="F35" s="1"/>
      <c r="G35" s="1"/>
      <c r="H35" s="1"/>
    </row>
    <row r="36" spans="4:8" x14ac:dyDescent="0.3">
      <c r="D36" s="1"/>
      <c r="E36" s="1"/>
      <c r="F36" s="1"/>
      <c r="G36" s="1"/>
      <c r="H36" s="1"/>
    </row>
    <row r="37" spans="4:8" x14ac:dyDescent="0.3">
      <c r="D37" s="1"/>
      <c r="E37" s="1"/>
      <c r="F37" s="1"/>
      <c r="G37" s="1"/>
      <c r="H37" s="1"/>
    </row>
    <row r="38" spans="4:8" x14ac:dyDescent="0.3">
      <c r="D38" s="1"/>
      <c r="E38" s="1"/>
      <c r="F38" s="1"/>
      <c r="G38" s="1"/>
      <c r="H38" s="1"/>
    </row>
    <row r="40" spans="4:8" x14ac:dyDescent="0.3">
      <c r="D40" s="1"/>
      <c r="E40" s="1"/>
      <c r="F40" s="1"/>
    </row>
    <row r="41" spans="4:8" x14ac:dyDescent="0.3">
      <c r="G41" s="1"/>
      <c r="H41" s="1"/>
    </row>
    <row r="42" spans="4:8" x14ac:dyDescent="0.3">
      <c r="D42" s="1"/>
      <c r="E42" s="1"/>
      <c r="F42" s="1"/>
    </row>
    <row r="43" spans="4:8" x14ac:dyDescent="0.3">
      <c r="G43" s="1"/>
      <c r="H43" s="1"/>
    </row>
    <row r="44" spans="4:8" x14ac:dyDescent="0.3">
      <c r="D44" s="1"/>
      <c r="E44" s="1"/>
      <c r="F44" s="1"/>
    </row>
    <row r="45" spans="4:8" x14ac:dyDescent="0.3">
      <c r="G45" s="1"/>
      <c r="H45" s="1"/>
    </row>
    <row r="46" spans="4:8" x14ac:dyDescent="0.3">
      <c r="D46" s="1"/>
      <c r="E46" s="1"/>
      <c r="F46" s="1"/>
    </row>
    <row r="47" spans="4:8" x14ac:dyDescent="0.3">
      <c r="G47" s="1"/>
      <c r="H47" s="1"/>
    </row>
    <row r="48" spans="4:8" x14ac:dyDescent="0.3">
      <c r="D48" s="1"/>
      <c r="E48" s="1"/>
      <c r="F48" s="1"/>
    </row>
    <row r="49" spans="7:8" x14ac:dyDescent="0.3">
      <c r="G49" s="1"/>
      <c r="H49" s="1"/>
    </row>
    <row r="51" spans="7:8" x14ac:dyDescent="0.3">
      <c r="G51" s="1"/>
      <c r="H51" s="1"/>
    </row>
    <row r="53" spans="7:8" x14ac:dyDescent="0.3">
      <c r="G53" s="1"/>
      <c r="H53" s="1"/>
    </row>
    <row r="55" spans="7:8" x14ac:dyDescent="0.3">
      <c r="G55" s="1"/>
      <c r="H55" s="1"/>
    </row>
    <row r="57" spans="7:8" x14ac:dyDescent="0.3">
      <c r="G57" s="1"/>
      <c r="H57" s="1"/>
    </row>
    <row r="59" spans="7:8" x14ac:dyDescent="0.3">
      <c r="G59" s="1"/>
      <c r="H59" s="1"/>
    </row>
  </sheetData>
  <sheetProtection algorithmName="SHA-512" hashValue="XKrpGxpOv0S3maEE31sDYccsHTQU2dY/jDf3r248r/MoywZULohMTTApnHDMa9PJgUM7L2wdywi4TGBOJ2uhSA==" saltValue="dov3KuPGoD67qOAG/Bn8Sg==" spinCount="100000" sheet="1" objects="1" scenarios="1"/>
  <mergeCells count="15">
    <mergeCell ref="C1:H1"/>
    <mergeCell ref="C2:H2"/>
    <mergeCell ref="C5:D7"/>
    <mergeCell ref="G5:H5"/>
    <mergeCell ref="G6:H6"/>
    <mergeCell ref="G9:G10"/>
    <mergeCell ref="C16:D16"/>
    <mergeCell ref="E11:F11"/>
    <mergeCell ref="C18:D18"/>
    <mergeCell ref="G13:I13"/>
    <mergeCell ref="C20:D20"/>
    <mergeCell ref="C22:D22"/>
    <mergeCell ref="C19:D19"/>
    <mergeCell ref="A28:K28"/>
    <mergeCell ref="C14:D14"/>
  </mergeCells>
  <hyperlinks>
    <hyperlink ref="G9:G10" location="'QUADRO ECONOMICO - PREVENTIVO'!A1" display="CREA PREVENTIVO" xr:uid="{00000000-0004-0000-0000-000000000000}"/>
    <hyperlink ref="F33" r:id="rId1" xr:uid="{00000000-0004-0000-0000-000001000000}"/>
    <hyperlink ref="D33" r:id="rId2" xr:uid="{00000000-0004-0000-0000-000002000000}"/>
    <hyperlink ref="C16:D16" location="'NOTEBOOK  &amp; TABLET'!A1" display="NOTEBOOK &amp; TABLET" xr:uid="{00000000-0004-0000-0000-000003000000}"/>
    <hyperlink ref="C18:D18" location="'SOFTWARE &amp; LICENZE'!A1" display="SOFTWARE &amp; LICENZE" xr:uid="{00000000-0004-0000-0000-000004000000}"/>
    <hyperlink ref="C20:D20" location="'INTERNET &amp; DISPOSITIVI UTILI'!A1" display="INTERNET &amp; DISPOSITIVI UTILI" xr:uid="{00000000-0004-0000-0000-000005000000}"/>
    <hyperlink ref="C22:D22" location="'ARMADI E CARRELLI'!A1" display="ARMADI E CARRELLI" xr:uid="{00000000-0004-0000-0000-000006000000}"/>
  </hyperlinks>
  <printOptions horizontalCentered="1"/>
  <pageMargins left="0.25" right="0.25" top="0.75" bottom="0.75" header="0.3" footer="0.3"/>
  <pageSetup paperSize="9" fitToHeight="0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C2:E12"/>
  <sheetViews>
    <sheetView showGridLines="0" zoomScale="115" zoomScaleNormal="115" workbookViewId="0">
      <selection activeCell="C2" sqref="C2:E2"/>
    </sheetView>
  </sheetViews>
  <sheetFormatPr defaultColWidth="9.109375" defaultRowHeight="14.4" x14ac:dyDescent="0.3"/>
  <cols>
    <col min="1" max="1" width="6.109375" style="1" customWidth="1"/>
    <col min="2" max="2" width="6.44140625" style="1" customWidth="1"/>
    <col min="3" max="3" width="27" style="1" customWidth="1"/>
    <col min="4" max="4" width="38.33203125" style="1" customWidth="1"/>
    <col min="5" max="5" width="41.5546875" style="1" customWidth="1"/>
    <col min="6" max="16384" width="9.109375" style="1"/>
  </cols>
  <sheetData>
    <row r="2" spans="3:5" ht="24.75" customHeight="1" x14ac:dyDescent="0.3">
      <c r="C2" s="91" t="s">
        <v>35</v>
      </c>
      <c r="D2" s="97"/>
      <c r="E2" s="98"/>
    </row>
    <row r="3" spans="3:5" ht="21.75" customHeight="1" x14ac:dyDescent="0.3">
      <c r="C3" s="99" t="s">
        <v>44</v>
      </c>
      <c r="D3" s="100"/>
      <c r="E3" s="101"/>
    </row>
    <row r="4" spans="3:5" ht="206.25" customHeight="1" x14ac:dyDescent="0.3">
      <c r="C4" s="67" t="s">
        <v>45</v>
      </c>
      <c r="D4" s="102" t="s">
        <v>76</v>
      </c>
      <c r="E4" s="103"/>
    </row>
    <row r="5" spans="3:5" ht="144.75" customHeight="1" x14ac:dyDescent="0.3">
      <c r="C5" s="67" t="s">
        <v>46</v>
      </c>
      <c r="D5" s="102" t="s">
        <v>77</v>
      </c>
      <c r="E5" s="103"/>
    </row>
    <row r="6" spans="3:5" ht="70.5" customHeight="1" x14ac:dyDescent="0.3">
      <c r="E6" s="63"/>
    </row>
    <row r="7" spans="3:5" ht="68.25" customHeight="1" x14ac:dyDescent="0.3"/>
    <row r="8" spans="3:5" ht="76.5" customHeight="1" x14ac:dyDescent="0.3"/>
    <row r="9" spans="3:5" ht="60" customHeight="1" x14ac:dyDescent="0.3"/>
    <row r="10" spans="3:5" ht="56.25" customHeight="1" x14ac:dyDescent="0.3"/>
    <row r="12" spans="3:5" x14ac:dyDescent="0.3">
      <c r="E12" s="48"/>
    </row>
  </sheetData>
  <sheetProtection algorithmName="SHA-512" hashValue="Wq+o9svexD37pLwyKXCDsU1RkNWZWnCF4XUDnHzL3hX1jBLekLGcjVhdQgLST7kmCGQrRnzvV/kHdAGlu/R+OQ==" saltValue="uhJSpwz8RlBo9v3zDkGw3Q==" spinCount="100000" sheet="1" objects="1" scenarios="1"/>
  <mergeCells count="4">
    <mergeCell ref="C2:E2"/>
    <mergeCell ref="C3:E3"/>
    <mergeCell ref="D4:E4"/>
    <mergeCell ref="D5:E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B1:J9"/>
  <sheetViews>
    <sheetView showGridLines="0" zoomScaleNormal="100" workbookViewId="0">
      <selection activeCell="B2" sqref="B2:I2"/>
    </sheetView>
  </sheetViews>
  <sheetFormatPr defaultRowHeight="14.4" x14ac:dyDescent="0.3"/>
  <cols>
    <col min="2" max="2" width="23.33203125" customWidth="1"/>
    <col min="3" max="3" width="42.33203125" customWidth="1"/>
    <col min="4" max="4" width="11.33203125" customWidth="1"/>
    <col min="5" max="5" width="17.109375" customWidth="1"/>
    <col min="6" max="6" width="18.5546875" customWidth="1"/>
    <col min="7" max="7" width="19.44140625" customWidth="1"/>
    <col min="8" max="8" width="13.109375" customWidth="1"/>
    <col min="9" max="9" width="25.44140625" customWidth="1"/>
  </cols>
  <sheetData>
    <row r="1" spans="2:10" s="1" customFormat="1" x14ac:dyDescent="0.3"/>
    <row r="2" spans="2:10" ht="24.6" x14ac:dyDescent="0.3">
      <c r="B2" s="104" t="s">
        <v>58</v>
      </c>
      <c r="C2" s="105"/>
      <c r="D2" s="105"/>
      <c r="E2" s="105"/>
      <c r="F2" s="105"/>
      <c r="G2" s="105"/>
      <c r="H2" s="105"/>
      <c r="I2" s="106"/>
    </row>
    <row r="3" spans="2:10" ht="39" customHeight="1" x14ac:dyDescent="0.3">
      <c r="B3" s="68" t="s">
        <v>3</v>
      </c>
      <c r="C3" s="68" t="s">
        <v>0</v>
      </c>
      <c r="D3" s="69" t="s">
        <v>79</v>
      </c>
      <c r="E3" s="70" t="s">
        <v>1</v>
      </c>
      <c r="F3" s="70" t="s">
        <v>2</v>
      </c>
      <c r="G3" s="107"/>
      <c r="H3" s="108"/>
      <c r="I3" s="109"/>
    </row>
    <row r="4" spans="2:10" s="1" customFormat="1" ht="162" customHeight="1" x14ac:dyDescent="0.3">
      <c r="B4" s="65" t="s">
        <v>52</v>
      </c>
      <c r="C4" s="65" t="s">
        <v>55</v>
      </c>
      <c r="D4" s="64">
        <v>0</v>
      </c>
      <c r="E4" s="11">
        <v>598</v>
      </c>
      <c r="F4" s="11">
        <f>E4*D4</f>
        <v>0</v>
      </c>
      <c r="G4" s="110"/>
      <c r="H4" s="111"/>
      <c r="I4" s="112"/>
      <c r="J4" s="20"/>
    </row>
    <row r="5" spans="2:10" s="1" customFormat="1" ht="138" x14ac:dyDescent="0.3">
      <c r="B5" s="65" t="s">
        <v>53</v>
      </c>
      <c r="C5" s="65" t="s">
        <v>56</v>
      </c>
      <c r="D5" s="64">
        <v>0</v>
      </c>
      <c r="E5" s="11">
        <v>487</v>
      </c>
      <c r="F5" s="11">
        <f t="shared" ref="F5:F9" si="0">E5*D5</f>
        <v>0</v>
      </c>
      <c r="G5" s="110"/>
      <c r="H5" s="111"/>
      <c r="I5" s="112"/>
    </row>
    <row r="6" spans="2:10" ht="103.5" customHeight="1" x14ac:dyDescent="0.3">
      <c r="B6" s="66" t="s">
        <v>54</v>
      </c>
      <c r="C6" s="66" t="s">
        <v>57</v>
      </c>
      <c r="D6" s="64">
        <v>0</v>
      </c>
      <c r="E6" s="79">
        <v>30</v>
      </c>
      <c r="F6" s="11">
        <f t="shared" si="0"/>
        <v>0</v>
      </c>
      <c r="G6" s="88"/>
      <c r="H6" s="89"/>
      <c r="I6" s="90"/>
    </row>
    <row r="7" spans="2:10" ht="221.25" customHeight="1" x14ac:dyDescent="0.3">
      <c r="B7" s="66" t="s">
        <v>63</v>
      </c>
      <c r="C7" s="66" t="s">
        <v>68</v>
      </c>
      <c r="D7" s="64">
        <v>0</v>
      </c>
      <c r="E7" s="79">
        <v>275</v>
      </c>
      <c r="F7" s="11">
        <f t="shared" si="0"/>
        <v>0</v>
      </c>
      <c r="G7" s="88"/>
      <c r="H7" s="89"/>
      <c r="I7" s="90"/>
    </row>
    <row r="8" spans="2:10" s="1" customFormat="1" ht="221.25" customHeight="1" x14ac:dyDescent="0.3">
      <c r="B8" s="66" t="s">
        <v>64</v>
      </c>
      <c r="C8" s="66" t="s">
        <v>67</v>
      </c>
      <c r="D8" s="64">
        <v>0</v>
      </c>
      <c r="E8" s="79">
        <v>149</v>
      </c>
      <c r="F8" s="11">
        <f t="shared" si="0"/>
        <v>0</v>
      </c>
      <c r="G8" s="88"/>
      <c r="H8" s="89"/>
      <c r="I8" s="90"/>
    </row>
    <row r="9" spans="2:10" s="1" customFormat="1" ht="200.25" customHeight="1" x14ac:dyDescent="0.3">
      <c r="B9" s="66" t="s">
        <v>65</v>
      </c>
      <c r="C9" s="66" t="s">
        <v>66</v>
      </c>
      <c r="D9" s="64">
        <v>0</v>
      </c>
      <c r="E9" s="79">
        <v>135</v>
      </c>
      <c r="F9" s="11">
        <f t="shared" si="0"/>
        <v>0</v>
      </c>
      <c r="G9" s="88"/>
      <c r="H9" s="89"/>
      <c r="I9" s="90"/>
    </row>
  </sheetData>
  <sheetProtection algorithmName="SHA-512" hashValue="SRaYFXC6fl389Rkd0u4glxxvGrMmANghzdyJbdj+37IpLEkjAE6kZyESY9yyVzfSuHvhh1FFOM6rut9LxD14sQ==" saltValue="nRxF+eaRxtKt2WyMRU9HpQ==" spinCount="100000" sheet="1" objects="1" scenarios="1"/>
  <mergeCells count="8">
    <mergeCell ref="G9:I9"/>
    <mergeCell ref="G8:I8"/>
    <mergeCell ref="B2:I2"/>
    <mergeCell ref="G3:I3"/>
    <mergeCell ref="G6:I6"/>
    <mergeCell ref="G7:I7"/>
    <mergeCell ref="G4:I4"/>
    <mergeCell ref="G5:I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B2:I9"/>
  <sheetViews>
    <sheetView showGridLines="0" zoomScaleNormal="100" workbookViewId="0">
      <selection activeCell="B2" sqref="B2:I2"/>
    </sheetView>
  </sheetViews>
  <sheetFormatPr defaultRowHeight="14.4" x14ac:dyDescent="0.3"/>
  <cols>
    <col min="2" max="2" width="21.6640625" customWidth="1"/>
    <col min="3" max="3" width="40" customWidth="1"/>
    <col min="4" max="4" width="12" customWidth="1"/>
    <col min="5" max="5" width="17.109375" customWidth="1"/>
    <col min="6" max="6" width="20.88671875" customWidth="1"/>
    <col min="9" max="9" width="25.6640625" customWidth="1"/>
  </cols>
  <sheetData>
    <row r="2" spans="2:9" ht="24.6" x14ac:dyDescent="0.3">
      <c r="B2" s="104" t="s">
        <v>59</v>
      </c>
      <c r="C2" s="105"/>
      <c r="D2" s="105"/>
      <c r="E2" s="105"/>
      <c r="F2" s="105"/>
      <c r="G2" s="105"/>
      <c r="H2" s="105"/>
      <c r="I2" s="106"/>
    </row>
    <row r="3" spans="2:9" ht="26.4" x14ac:dyDescent="0.3">
      <c r="B3" s="68" t="s">
        <v>3</v>
      </c>
      <c r="C3" s="68" t="s">
        <v>0</v>
      </c>
      <c r="D3" s="69" t="s">
        <v>79</v>
      </c>
      <c r="E3" s="70" t="s">
        <v>1</v>
      </c>
      <c r="F3" s="70" t="s">
        <v>2</v>
      </c>
      <c r="G3" s="107"/>
      <c r="H3" s="108"/>
      <c r="I3" s="109"/>
    </row>
    <row r="4" spans="2:9" s="1" customFormat="1" ht="365.25" customHeight="1" x14ac:dyDescent="0.3">
      <c r="B4" s="66" t="s">
        <v>69</v>
      </c>
      <c r="C4" s="66" t="s">
        <v>70</v>
      </c>
      <c r="D4" s="64">
        <v>0</v>
      </c>
      <c r="E4" s="79">
        <v>300</v>
      </c>
      <c r="F4" s="11">
        <f t="shared" ref="F4:F8" si="0">E4*D4</f>
        <v>0</v>
      </c>
      <c r="G4" s="88"/>
      <c r="H4" s="89"/>
      <c r="I4" s="90"/>
    </row>
    <row r="5" spans="2:9" ht="67.5" customHeight="1" x14ac:dyDescent="0.3">
      <c r="B5" s="66" t="s">
        <v>71</v>
      </c>
      <c r="C5" s="66" t="s">
        <v>72</v>
      </c>
      <c r="D5" s="64">
        <v>0</v>
      </c>
      <c r="E5" s="11">
        <v>670</v>
      </c>
      <c r="F5" s="11">
        <f t="shared" si="0"/>
        <v>0</v>
      </c>
      <c r="G5" s="110"/>
      <c r="H5" s="111"/>
      <c r="I5" s="112"/>
    </row>
    <row r="6" spans="2:9" s="1" customFormat="1" ht="67.5" customHeight="1" x14ac:dyDescent="0.3">
      <c r="B6" s="66" t="s">
        <v>71</v>
      </c>
      <c r="C6" s="66" t="s">
        <v>73</v>
      </c>
      <c r="D6" s="64">
        <v>0</v>
      </c>
      <c r="E6" s="11">
        <v>1269</v>
      </c>
      <c r="F6" s="11">
        <f t="shared" si="0"/>
        <v>0</v>
      </c>
      <c r="G6" s="110"/>
      <c r="H6" s="111"/>
      <c r="I6" s="112"/>
    </row>
    <row r="7" spans="2:9" s="1" customFormat="1" ht="67.5" customHeight="1" x14ac:dyDescent="0.3">
      <c r="B7" s="66" t="s">
        <v>71</v>
      </c>
      <c r="C7" s="66" t="s">
        <v>74</v>
      </c>
      <c r="D7" s="64">
        <v>0</v>
      </c>
      <c r="E7" s="11">
        <v>2010</v>
      </c>
      <c r="F7" s="11">
        <f t="shared" si="0"/>
        <v>0</v>
      </c>
      <c r="G7" s="110"/>
      <c r="H7" s="111"/>
      <c r="I7" s="112"/>
    </row>
    <row r="8" spans="2:9" s="1" customFormat="1" ht="67.5" customHeight="1" x14ac:dyDescent="0.3">
      <c r="B8" s="66" t="s">
        <v>71</v>
      </c>
      <c r="C8" s="66" t="s">
        <v>75</v>
      </c>
      <c r="D8" s="64">
        <v>0</v>
      </c>
      <c r="E8" s="11">
        <v>3130</v>
      </c>
      <c r="F8" s="11">
        <f t="shared" si="0"/>
        <v>0</v>
      </c>
      <c r="G8" s="110"/>
      <c r="H8" s="111"/>
      <c r="I8" s="112"/>
    </row>
    <row r="9" spans="2:9" ht="55.2" x14ac:dyDescent="0.3">
      <c r="B9" s="66" t="s">
        <v>91</v>
      </c>
      <c r="C9" s="66" t="s">
        <v>92</v>
      </c>
      <c r="D9" s="64">
        <v>0</v>
      </c>
      <c r="E9" s="11">
        <v>18</v>
      </c>
      <c r="F9" s="11">
        <f t="shared" ref="F9" si="1">E9*D9</f>
        <v>0</v>
      </c>
      <c r="G9" s="110"/>
      <c r="H9" s="111"/>
      <c r="I9" s="112"/>
    </row>
  </sheetData>
  <sheetProtection algorithmName="SHA-512" hashValue="LqNb26ZrNPj+6F5KK3rgU0g8pBtYAClV6NdfFC7JIe8wlRMZ9etSoet3P2N7lk0ypXCkf/vqO71E+OWzZLEs2Q==" saltValue="qHmJSpGlBCFdxHv8q0A3QQ==" spinCount="100000" sheet="1" objects="1" scenarios="1"/>
  <mergeCells count="8">
    <mergeCell ref="B2:I2"/>
    <mergeCell ref="G3:I3"/>
    <mergeCell ref="G6:I6"/>
    <mergeCell ref="G9:I9"/>
    <mergeCell ref="G7:I7"/>
    <mergeCell ref="G8:I8"/>
    <mergeCell ref="G4:I4"/>
    <mergeCell ref="G5:I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499984740745262"/>
  </sheetPr>
  <dimension ref="B2:I14"/>
  <sheetViews>
    <sheetView showGridLines="0" tabSelected="1" topLeftCell="A10" zoomScaleNormal="100" workbookViewId="0">
      <selection activeCell="B2" sqref="B2:I2"/>
    </sheetView>
  </sheetViews>
  <sheetFormatPr defaultRowHeight="14.4" x14ac:dyDescent="0.3"/>
  <cols>
    <col min="2" max="2" width="21.6640625" customWidth="1"/>
    <col min="3" max="3" width="39.6640625" customWidth="1"/>
    <col min="4" max="4" width="11" customWidth="1"/>
    <col min="5" max="5" width="12.6640625" customWidth="1"/>
    <col min="6" max="6" width="21.5546875" customWidth="1"/>
    <col min="7" max="7" width="17.88671875" customWidth="1"/>
    <col min="8" max="8" width="15.88671875" customWidth="1"/>
    <col min="9" max="9" width="26.33203125" customWidth="1"/>
  </cols>
  <sheetData>
    <row r="2" spans="2:9" ht="24.6" x14ac:dyDescent="0.3">
      <c r="B2" s="104" t="s">
        <v>60</v>
      </c>
      <c r="C2" s="105"/>
      <c r="D2" s="105"/>
      <c r="E2" s="105"/>
      <c r="F2" s="105"/>
      <c r="G2" s="105"/>
      <c r="H2" s="105"/>
      <c r="I2" s="106"/>
    </row>
    <row r="3" spans="2:9" ht="26.4" x14ac:dyDescent="0.3">
      <c r="B3" s="68" t="s">
        <v>3</v>
      </c>
      <c r="C3" s="68" t="s">
        <v>0</v>
      </c>
      <c r="D3" s="69" t="s">
        <v>79</v>
      </c>
      <c r="E3" s="70" t="s">
        <v>1</v>
      </c>
      <c r="F3" s="70" t="s">
        <v>2</v>
      </c>
      <c r="G3" s="107"/>
      <c r="H3" s="108"/>
      <c r="I3" s="109"/>
    </row>
    <row r="4" spans="2:9" s="1" customFormat="1" ht="194.25" customHeight="1" x14ac:dyDescent="0.3">
      <c r="B4" s="65" t="s">
        <v>61</v>
      </c>
      <c r="C4" s="65" t="s">
        <v>62</v>
      </c>
      <c r="D4" s="64">
        <v>0</v>
      </c>
      <c r="E4" s="23">
        <v>24.9</v>
      </c>
      <c r="F4" s="23">
        <f>E4*D4</f>
        <v>0</v>
      </c>
      <c r="G4" s="110"/>
      <c r="H4" s="111"/>
      <c r="I4" s="112"/>
    </row>
    <row r="5" spans="2:9" s="1" customFormat="1" ht="106.5" customHeight="1" x14ac:dyDescent="0.3">
      <c r="B5" s="65" t="s">
        <v>93</v>
      </c>
      <c r="C5" s="65" t="s">
        <v>96</v>
      </c>
      <c r="D5" s="64"/>
      <c r="E5" s="23">
        <v>10</v>
      </c>
      <c r="F5" s="23">
        <f t="shared" ref="F5:F6" si="0">E5*D5</f>
        <v>0</v>
      </c>
      <c r="G5" s="110"/>
      <c r="H5" s="111"/>
      <c r="I5" s="112"/>
    </row>
    <row r="6" spans="2:9" s="1" customFormat="1" ht="180.75" customHeight="1" x14ac:dyDescent="0.3">
      <c r="B6" s="65" t="s">
        <v>94</v>
      </c>
      <c r="C6" s="65" t="s">
        <v>95</v>
      </c>
      <c r="D6" s="64"/>
      <c r="E6" s="23">
        <v>35</v>
      </c>
      <c r="F6" s="23">
        <f t="shared" si="0"/>
        <v>0</v>
      </c>
      <c r="G6" s="110"/>
      <c r="H6" s="111"/>
      <c r="I6" s="112"/>
    </row>
    <row r="7" spans="2:9" s="1" customFormat="1" ht="112.5" customHeight="1" x14ac:dyDescent="0.3">
      <c r="B7" s="65" t="s">
        <v>84</v>
      </c>
      <c r="C7" s="65" t="s">
        <v>85</v>
      </c>
      <c r="D7" s="64">
        <v>0</v>
      </c>
      <c r="E7" s="23">
        <v>59.96</v>
      </c>
      <c r="F7" s="23">
        <f>E7*D7</f>
        <v>0</v>
      </c>
      <c r="G7" s="110"/>
      <c r="H7" s="111"/>
      <c r="I7" s="112"/>
    </row>
    <row r="8" spans="2:9" s="1" customFormat="1" ht="112.5" customHeight="1" x14ac:dyDescent="0.3">
      <c r="B8" s="65" t="s">
        <v>84</v>
      </c>
      <c r="C8" s="65" t="s">
        <v>86</v>
      </c>
      <c r="D8" s="64">
        <v>0</v>
      </c>
      <c r="E8" s="23">
        <v>119.92</v>
      </c>
      <c r="F8" s="23">
        <f t="shared" ref="F8:F12" si="1">E8*D8</f>
        <v>0</v>
      </c>
      <c r="G8" s="110"/>
      <c r="H8" s="111"/>
      <c r="I8" s="112"/>
    </row>
    <row r="9" spans="2:9" s="1" customFormat="1" ht="112.5" customHeight="1" x14ac:dyDescent="0.3">
      <c r="B9" s="65" t="s">
        <v>84</v>
      </c>
      <c r="C9" s="65" t="s">
        <v>87</v>
      </c>
      <c r="D9" s="64">
        <v>0</v>
      </c>
      <c r="E9" s="23">
        <v>179.88</v>
      </c>
      <c r="F9" s="23">
        <f t="shared" si="1"/>
        <v>0</v>
      </c>
      <c r="G9" s="110"/>
      <c r="H9" s="111"/>
      <c r="I9" s="112"/>
    </row>
    <row r="10" spans="2:9" s="1" customFormat="1" ht="112.5" customHeight="1" x14ac:dyDescent="0.3">
      <c r="B10" s="65" t="s">
        <v>84</v>
      </c>
      <c r="C10" s="65" t="s">
        <v>88</v>
      </c>
      <c r="D10" s="64"/>
      <c r="E10" s="23">
        <v>43.96</v>
      </c>
      <c r="F10" s="23">
        <f t="shared" si="1"/>
        <v>0</v>
      </c>
      <c r="G10" s="110"/>
      <c r="H10" s="111"/>
      <c r="I10" s="112"/>
    </row>
    <row r="11" spans="2:9" s="1" customFormat="1" ht="112.5" customHeight="1" x14ac:dyDescent="0.3">
      <c r="B11" s="65" t="s">
        <v>84</v>
      </c>
      <c r="C11" s="65" t="s">
        <v>89</v>
      </c>
      <c r="D11" s="64"/>
      <c r="E11" s="23">
        <v>87.92</v>
      </c>
      <c r="F11" s="23">
        <f t="shared" si="1"/>
        <v>0</v>
      </c>
      <c r="G11" s="110"/>
      <c r="H11" s="111"/>
      <c r="I11" s="112"/>
    </row>
    <row r="12" spans="2:9" s="1" customFormat="1" ht="112.5" customHeight="1" x14ac:dyDescent="0.3">
      <c r="B12" s="65" t="s">
        <v>84</v>
      </c>
      <c r="C12" s="65" t="s">
        <v>90</v>
      </c>
      <c r="D12" s="64"/>
      <c r="E12" s="23">
        <v>131.88</v>
      </c>
      <c r="F12" s="23">
        <f t="shared" si="1"/>
        <v>0</v>
      </c>
      <c r="G12" s="110"/>
      <c r="H12" s="111"/>
      <c r="I12" s="112"/>
    </row>
    <row r="13" spans="2:9" s="1" customFormat="1" ht="210.75" customHeight="1" x14ac:dyDescent="0.3">
      <c r="B13" s="65" t="s">
        <v>50</v>
      </c>
      <c r="C13" s="65" t="s">
        <v>51</v>
      </c>
      <c r="D13" s="64">
        <v>0</v>
      </c>
      <c r="E13" s="23">
        <v>73</v>
      </c>
      <c r="F13" s="23">
        <f>E13*D13</f>
        <v>0</v>
      </c>
      <c r="G13" s="110"/>
      <c r="H13" s="111"/>
      <c r="I13" s="112"/>
    </row>
    <row r="14" spans="2:9" ht="15.75" customHeight="1" x14ac:dyDescent="0.3">
      <c r="C14" s="1"/>
    </row>
  </sheetData>
  <sheetProtection algorithmName="SHA-512" hashValue="r3zdqaIjJXfGRWR0pqP87N6H21in4AbplfogekQdQ14fDQjD2Obsss9YwvC4BTzCAETSb6g3q0KwbK0nj5K9Bg==" saltValue="whYDTAWGEqyMDs5oe8YLqw==" spinCount="100000" sheet="1" objects="1" scenarios="1"/>
  <mergeCells count="12">
    <mergeCell ref="B2:I2"/>
    <mergeCell ref="G3:I3"/>
    <mergeCell ref="G4:I4"/>
    <mergeCell ref="G13:I13"/>
    <mergeCell ref="G7:I7"/>
    <mergeCell ref="G8:I8"/>
    <mergeCell ref="G9:I9"/>
    <mergeCell ref="G10:I10"/>
    <mergeCell ref="G11:I11"/>
    <mergeCell ref="G12:I12"/>
    <mergeCell ref="G5:I5"/>
    <mergeCell ref="G6:I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I4"/>
  <sheetViews>
    <sheetView showGridLines="0" zoomScale="115" zoomScaleNormal="115" workbookViewId="0">
      <selection activeCell="B2" sqref="B2:I2"/>
    </sheetView>
  </sheetViews>
  <sheetFormatPr defaultRowHeight="14.4" x14ac:dyDescent="0.3"/>
  <cols>
    <col min="1" max="1" width="9.109375" style="1"/>
    <col min="2" max="2" width="21.6640625" customWidth="1"/>
    <col min="3" max="3" width="40.5546875" customWidth="1"/>
    <col min="4" max="4" width="11.44140625" customWidth="1"/>
    <col min="5" max="5" width="12.88671875" customWidth="1"/>
    <col min="6" max="6" width="23.33203125" customWidth="1"/>
    <col min="7" max="7" width="25.109375" customWidth="1"/>
    <col min="8" max="8" width="16.5546875" customWidth="1"/>
    <col min="9" max="9" width="24.33203125" customWidth="1"/>
  </cols>
  <sheetData>
    <row r="1" spans="1:9" s="1" customFormat="1" x14ac:dyDescent="0.3"/>
    <row r="2" spans="1:9" ht="21.75" customHeight="1" x14ac:dyDescent="0.3">
      <c r="B2" s="91" t="s">
        <v>43</v>
      </c>
      <c r="C2" s="97"/>
      <c r="D2" s="97"/>
      <c r="E2" s="97"/>
      <c r="F2" s="97"/>
      <c r="G2" s="97"/>
      <c r="H2" s="97"/>
      <c r="I2" s="98"/>
    </row>
    <row r="3" spans="1:9" ht="26.4" x14ac:dyDescent="0.3">
      <c r="B3" s="68" t="s">
        <v>3</v>
      </c>
      <c r="C3" s="68" t="s">
        <v>0</v>
      </c>
      <c r="D3" s="69" t="s">
        <v>79</v>
      </c>
      <c r="E3" s="70" t="s">
        <v>1</v>
      </c>
      <c r="F3" s="70" t="s">
        <v>2</v>
      </c>
      <c r="G3" s="99" t="s">
        <v>47</v>
      </c>
      <c r="H3" s="100"/>
      <c r="I3" s="101"/>
    </row>
    <row r="4" spans="1:9" ht="270.75" customHeight="1" x14ac:dyDescent="0.3">
      <c r="A4" s="9"/>
      <c r="B4" s="65" t="s">
        <v>49</v>
      </c>
      <c r="C4" s="65" t="s">
        <v>48</v>
      </c>
      <c r="D4" s="64">
        <v>0</v>
      </c>
      <c r="E4" s="79">
        <v>715</v>
      </c>
      <c r="F4" s="11">
        <f>E4*D4</f>
        <v>0</v>
      </c>
      <c r="G4" s="88"/>
      <c r="H4" s="89"/>
      <c r="I4" s="90"/>
    </row>
  </sheetData>
  <sheetProtection algorithmName="SHA-512" hashValue="YxMZS0TcbH6gHYDFYCzVmd5cAOCYiQoM3Z1CGaSvYe68GpwjTC3kfwG/WDVBFAc36EDvKYQ6EpyctarbGFbw1A==" saltValue="5ZKLLXY9AmtdynFcIRnyeA==" spinCount="100000" sheet="1" objects="1" scenarios="1"/>
  <mergeCells count="3">
    <mergeCell ref="B2:I2"/>
    <mergeCell ref="G3:I3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40"/>
  <sheetViews>
    <sheetView showGridLines="0" zoomScaleNormal="100" workbookViewId="0">
      <selection activeCell="H6" sqref="H6:K6"/>
    </sheetView>
  </sheetViews>
  <sheetFormatPr defaultRowHeight="14.4" x14ac:dyDescent="0.3"/>
  <cols>
    <col min="1" max="1" width="10.44140625" style="1" customWidth="1"/>
    <col min="2" max="2" width="20.6640625" style="1" customWidth="1"/>
    <col min="3" max="3" width="6.33203125" style="1" customWidth="1"/>
    <col min="5" max="6" width="7.33203125" customWidth="1"/>
    <col min="8" max="8" width="8.33203125" customWidth="1"/>
    <col min="9" max="9" width="6.5546875" customWidth="1"/>
    <col min="10" max="10" width="8.6640625" customWidth="1"/>
    <col min="11" max="11" width="9" customWidth="1"/>
    <col min="12" max="12" width="8.44140625" customWidth="1"/>
    <col min="13" max="13" width="10.33203125" customWidth="1"/>
    <col min="14" max="14" width="4.44140625" customWidth="1"/>
    <col min="15" max="15" width="8" customWidth="1"/>
    <col min="16" max="16" width="7.6640625" customWidth="1"/>
    <col min="17" max="17" width="7.44140625" customWidth="1"/>
    <col min="18" max="18" width="6.88671875" customWidth="1"/>
    <col min="19" max="19" width="7.6640625" customWidth="1"/>
    <col min="20" max="20" width="7.5546875" customWidth="1"/>
    <col min="21" max="21" width="6" customWidth="1"/>
    <col min="22" max="22" width="9.6640625" customWidth="1"/>
    <col min="23" max="23" width="10.33203125" customWidth="1"/>
  </cols>
  <sheetData>
    <row r="1" spans="1:23" ht="84" customHeight="1" x14ac:dyDescent="0.3">
      <c r="D1" s="88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90"/>
    </row>
    <row r="2" spans="1:23" ht="23.25" customHeight="1" x14ac:dyDescent="0.3">
      <c r="D2" s="163" t="s">
        <v>12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5"/>
    </row>
    <row r="3" spans="1:23" s="1" customFormat="1" ht="13.5" customHeight="1" x14ac:dyDescent="0.3">
      <c r="A3" s="20"/>
      <c r="B3" s="20"/>
      <c r="C3" s="20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2">
        <v>24000</v>
      </c>
      <c r="P3" s="41"/>
      <c r="Q3" s="41"/>
      <c r="R3" s="41"/>
      <c r="S3" s="20"/>
      <c r="T3" s="20"/>
      <c r="U3" s="20"/>
      <c r="V3" s="20"/>
      <c r="W3" s="20"/>
    </row>
    <row r="4" spans="1:23" s="20" customFormat="1" ht="12.75" customHeight="1" x14ac:dyDescent="0.3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2">
        <v>20000</v>
      </c>
      <c r="P4" s="41"/>
      <c r="Q4" s="41"/>
      <c r="R4" s="41"/>
    </row>
    <row r="5" spans="1:23" s="1" customFormat="1" ht="13.5" customHeight="1" thickBot="1" x14ac:dyDescent="0.35"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43">
        <v>2000</v>
      </c>
      <c r="P5" s="13"/>
      <c r="Q5" s="13"/>
      <c r="R5" s="13"/>
    </row>
    <row r="6" spans="1:23" s="1" customFormat="1" ht="78.75" customHeight="1" thickBot="1" x14ac:dyDescent="0.35">
      <c r="A6" s="24">
        <v>1</v>
      </c>
      <c r="B6" s="19" t="s">
        <v>81</v>
      </c>
      <c r="D6" s="169" t="s">
        <v>11</v>
      </c>
      <c r="E6" s="170"/>
      <c r="F6" s="170"/>
      <c r="G6" s="171"/>
      <c r="H6" s="166">
        <v>13000</v>
      </c>
      <c r="I6" s="167"/>
      <c r="J6" s="167"/>
      <c r="K6" s="168"/>
      <c r="L6" s="14"/>
      <c r="M6" s="13"/>
      <c r="N6" s="14"/>
      <c r="O6" s="14"/>
      <c r="P6" s="14"/>
      <c r="Q6" s="13"/>
      <c r="R6" s="13"/>
    </row>
    <row r="7" spans="1:23" s="1" customFormat="1" ht="23.25" customHeight="1" x14ac:dyDescent="0.3">
      <c r="D7" s="13"/>
      <c r="E7" s="13"/>
      <c r="I7" s="13"/>
      <c r="J7" s="13"/>
      <c r="K7" s="13"/>
      <c r="L7" s="13"/>
      <c r="M7" s="13"/>
      <c r="N7" s="13"/>
      <c r="O7" s="13"/>
      <c r="P7" s="13"/>
      <c r="Q7" s="13"/>
      <c r="R7" s="13"/>
    </row>
    <row r="8" spans="1:23" ht="32.25" customHeight="1" x14ac:dyDescent="0.3">
      <c r="A8" s="131">
        <v>2</v>
      </c>
      <c r="B8" s="141" t="s">
        <v>13</v>
      </c>
      <c r="D8" s="184" t="s">
        <v>30</v>
      </c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6"/>
      <c r="P8" s="61"/>
      <c r="Q8" s="61"/>
      <c r="R8" s="61"/>
      <c r="S8" s="61"/>
      <c r="T8" s="61"/>
      <c r="U8" s="61"/>
      <c r="V8" s="61"/>
      <c r="W8" s="61"/>
    </row>
    <row r="9" spans="1:23" ht="15.75" customHeight="1" x14ac:dyDescent="0.3">
      <c r="A9" s="131"/>
      <c r="B9" s="141"/>
      <c r="D9" s="193" t="s">
        <v>40</v>
      </c>
      <c r="E9" s="194"/>
      <c r="F9" s="195"/>
      <c r="G9" s="172" t="s">
        <v>41</v>
      </c>
      <c r="H9" s="173"/>
      <c r="I9" s="174"/>
      <c r="J9" s="178" t="s">
        <v>83</v>
      </c>
      <c r="K9" s="179"/>
      <c r="L9" s="180"/>
      <c r="M9" s="187" t="s">
        <v>43</v>
      </c>
      <c r="N9" s="188"/>
      <c r="O9" s="189"/>
      <c r="P9" s="62"/>
      <c r="Q9" s="62"/>
    </row>
    <row r="10" spans="1:23" ht="15.6" x14ac:dyDescent="0.3">
      <c r="A10" s="131"/>
      <c r="B10" s="141"/>
      <c r="D10" s="196"/>
      <c r="E10" s="197"/>
      <c r="F10" s="198"/>
      <c r="G10" s="175"/>
      <c r="H10" s="176"/>
      <c r="I10" s="177"/>
      <c r="J10" s="181"/>
      <c r="K10" s="182"/>
      <c r="L10" s="183"/>
      <c r="M10" s="190"/>
      <c r="N10" s="191"/>
      <c r="O10" s="192"/>
      <c r="P10" s="62"/>
      <c r="Q10" s="62"/>
    </row>
    <row r="11" spans="1:23" ht="15" customHeight="1" x14ac:dyDescent="0.3">
      <c r="A11" s="131"/>
      <c r="B11" s="141"/>
      <c r="D11" s="132">
        <f>'NOTEBOOK  &amp; TABLET'!F4+'NOTEBOOK  &amp; TABLET'!F5+'NOTEBOOK  &amp; TABLET'!F6+'NOTEBOOK  &amp; TABLET'!F7+'NOTEBOOK  &amp; TABLET'!F8+'NOTEBOOK  &amp; TABLET'!F9</f>
        <v>0</v>
      </c>
      <c r="E11" s="133"/>
      <c r="F11" s="134"/>
      <c r="G11" s="132">
        <f>'SOFTWARE &amp; LICENZE'!F4+'SOFTWARE &amp; LICENZE'!F5+'SOFTWARE &amp; LICENZE'!F6+'SOFTWARE &amp; LICENZE'!F7+'SOFTWARE &amp; LICENZE'!F8</f>
        <v>0</v>
      </c>
      <c r="H11" s="133"/>
      <c r="I11" s="134"/>
      <c r="J11" s="118">
        <f>'INTERNET &amp; DISPOSITIVI UTILI'!F4+'INTERNET &amp; DISPOSITIVI UTILI'!F5+'INTERNET &amp; DISPOSITIVI UTILI'!F6+'INTERNET &amp; DISPOSITIVI UTILI'!F7+'INTERNET &amp; DISPOSITIVI UTILI'!F8+'INTERNET &amp; DISPOSITIVI UTILI'!F9+'INTERNET &amp; DISPOSITIVI UTILI'!F10+'INTERNET &amp; DISPOSITIVI UTILI'!F11+'INTERNET &amp; DISPOSITIVI UTILI'!F12+'INTERNET &amp; DISPOSITIVI UTILI'!F13</f>
        <v>0</v>
      </c>
      <c r="K11" s="119"/>
      <c r="L11" s="120"/>
      <c r="M11" s="118">
        <f>'ARMADI E CARRELLI'!F4</f>
        <v>0</v>
      </c>
      <c r="N11" s="119"/>
      <c r="O11" s="120"/>
    </row>
    <row r="12" spans="1:23" ht="15" customHeight="1" x14ac:dyDescent="0.3">
      <c r="A12" s="131"/>
      <c r="B12" s="141"/>
      <c r="D12" s="135"/>
      <c r="E12" s="136"/>
      <c r="F12" s="137"/>
      <c r="G12" s="135"/>
      <c r="H12" s="136"/>
      <c r="I12" s="137"/>
      <c r="J12" s="121"/>
      <c r="K12" s="122"/>
      <c r="L12" s="123"/>
      <c r="M12" s="121"/>
      <c r="N12" s="122"/>
      <c r="O12" s="123"/>
    </row>
    <row r="13" spans="1:23" ht="11.25" customHeight="1" x14ac:dyDescent="0.3">
      <c r="A13" s="131"/>
      <c r="B13" s="141"/>
      <c r="D13" s="138"/>
      <c r="E13" s="139"/>
      <c r="F13" s="140"/>
      <c r="G13" s="138"/>
      <c r="H13" s="139"/>
      <c r="I13" s="140"/>
      <c r="J13" s="124"/>
      <c r="K13" s="125"/>
      <c r="L13" s="126"/>
      <c r="M13" s="124"/>
      <c r="N13" s="125"/>
      <c r="O13" s="126"/>
    </row>
    <row r="14" spans="1:23" ht="15.6" x14ac:dyDescent="0.3">
      <c r="D14" s="12"/>
      <c r="E14" s="12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23" ht="15.6" x14ac:dyDescent="0.3">
      <c r="D15" s="12"/>
      <c r="E15" s="12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23" ht="15.75" customHeight="1" x14ac:dyDescent="0.3">
      <c r="A16" s="131">
        <v>3</v>
      </c>
      <c r="B16" s="143" t="s">
        <v>14</v>
      </c>
      <c r="D16" s="154" t="s">
        <v>15</v>
      </c>
      <c r="E16" s="155"/>
      <c r="F16" s="155"/>
      <c r="G16" s="155"/>
      <c r="H16" s="156"/>
      <c r="I16" s="145">
        <f>D11+G11+J11+M11</f>
        <v>0</v>
      </c>
      <c r="J16" s="146"/>
      <c r="K16" s="146"/>
      <c r="L16" s="147"/>
      <c r="M16" s="16"/>
      <c r="N16" s="16"/>
      <c r="O16" s="16"/>
    </row>
    <row r="17" spans="1:16" ht="15.75" customHeight="1" x14ac:dyDescent="0.3">
      <c r="A17" s="131"/>
      <c r="B17" s="143"/>
      <c r="D17" s="157"/>
      <c r="E17" s="158"/>
      <c r="F17" s="158"/>
      <c r="G17" s="158"/>
      <c r="H17" s="159"/>
      <c r="I17" s="148"/>
      <c r="J17" s="149"/>
      <c r="K17" s="149"/>
      <c r="L17" s="150"/>
      <c r="M17" s="16"/>
      <c r="N17" s="16"/>
      <c r="O17" s="16"/>
    </row>
    <row r="18" spans="1:16" ht="9" customHeight="1" x14ac:dyDescent="0.3">
      <c r="A18" s="131"/>
      <c r="B18" s="143"/>
      <c r="D18" s="160"/>
      <c r="E18" s="161"/>
      <c r="F18" s="161"/>
      <c r="G18" s="161"/>
      <c r="H18" s="162"/>
      <c r="I18" s="151"/>
      <c r="J18" s="152"/>
      <c r="K18" s="152"/>
      <c r="L18" s="153"/>
      <c r="M18" s="16"/>
      <c r="N18" s="16"/>
      <c r="O18" s="16"/>
    </row>
    <row r="19" spans="1:16" ht="15.6" x14ac:dyDescent="0.3">
      <c r="D19" s="211"/>
      <c r="E19" s="211"/>
    </row>
    <row r="20" spans="1:16" s="1" customFormat="1" ht="15.6" x14ac:dyDescent="0.3">
      <c r="D20" s="10"/>
      <c r="E20" s="10"/>
      <c r="J20" s="15"/>
      <c r="K20" s="15"/>
    </row>
    <row r="21" spans="1:16" s="1" customFormat="1" ht="15.75" customHeight="1" x14ac:dyDescent="0.3">
      <c r="A21" s="131">
        <v>4</v>
      </c>
      <c r="B21" s="141" t="s">
        <v>80</v>
      </c>
      <c r="D21" s="142" t="str">
        <f>IF(I16&gt;=(H6/100)*90,"Hai raggiunto almeno il 90%","Non hai raggiunto la % minima di fornitura!")</f>
        <v>Non hai raggiunto la % minima di fornitura!</v>
      </c>
      <c r="E21" s="142"/>
      <c r="F21" s="142"/>
      <c r="G21" s="142"/>
      <c r="H21" s="142"/>
      <c r="I21" s="142"/>
      <c r="J21" s="15"/>
      <c r="K21" s="76"/>
      <c r="L21" s="76"/>
      <c r="M21" s="76"/>
    </row>
    <row r="22" spans="1:16" s="1" customFormat="1" ht="15.75" customHeight="1" x14ac:dyDescent="0.3">
      <c r="A22" s="131"/>
      <c r="B22" s="141"/>
      <c r="D22" s="142"/>
      <c r="E22" s="142"/>
      <c r="F22" s="142"/>
      <c r="G22" s="142"/>
      <c r="H22" s="142"/>
      <c r="I22" s="142"/>
      <c r="J22" s="15"/>
      <c r="K22" s="76"/>
      <c r="L22" s="76"/>
      <c r="M22" s="76"/>
    </row>
    <row r="23" spans="1:16" s="1" customFormat="1" ht="20.25" customHeight="1" x14ac:dyDescent="0.3">
      <c r="A23" s="131"/>
      <c r="B23" s="141"/>
      <c r="D23" s="142"/>
      <c r="E23" s="142"/>
      <c r="F23" s="142"/>
      <c r="G23" s="142"/>
      <c r="H23" s="142"/>
      <c r="I23" s="142"/>
      <c r="J23" s="15"/>
      <c r="K23" s="76"/>
      <c r="L23" s="76"/>
      <c r="M23" s="76"/>
    </row>
    <row r="24" spans="1:16" s="1" customFormat="1" ht="11.25" customHeight="1" x14ac:dyDescent="0.3">
      <c r="A24" s="24"/>
      <c r="B24" s="17"/>
      <c r="D24" s="18"/>
      <c r="E24" s="18"/>
      <c r="F24" s="18"/>
      <c r="G24" s="18"/>
      <c r="H24" s="18"/>
      <c r="I24" s="18"/>
      <c r="J24" s="15"/>
      <c r="K24" s="15"/>
    </row>
    <row r="25" spans="1:16" ht="18.75" customHeight="1" x14ac:dyDescent="0.3"/>
    <row r="26" spans="1:16" ht="46.5" customHeight="1" x14ac:dyDescent="0.3">
      <c r="A26" s="131">
        <v>5</v>
      </c>
      <c r="B26" s="144" t="s">
        <v>39</v>
      </c>
      <c r="D26" s="214" t="s">
        <v>4</v>
      </c>
      <c r="E26" s="215"/>
      <c r="F26" s="215"/>
      <c r="G26" s="216" t="s">
        <v>5</v>
      </c>
      <c r="H26" s="217"/>
      <c r="I26" s="218" t="s">
        <v>17</v>
      </c>
      <c r="J26" s="219"/>
      <c r="K26" s="25" t="s">
        <v>16</v>
      </c>
      <c r="L26" s="21"/>
      <c r="M26" s="21"/>
      <c r="N26" s="21"/>
    </row>
    <row r="27" spans="1:16" ht="24" customHeight="1" x14ac:dyDescent="0.3">
      <c r="A27" s="131"/>
      <c r="B27" s="144"/>
      <c r="D27" s="220" t="s">
        <v>6</v>
      </c>
      <c r="E27" s="221"/>
      <c r="F27" s="221"/>
      <c r="G27" s="44" t="s">
        <v>7</v>
      </c>
      <c r="H27" s="56">
        <v>1.4999999999999999E-2</v>
      </c>
      <c r="I27" s="222"/>
      <c r="J27" s="223"/>
      <c r="K27" s="72">
        <f>I27/H6</f>
        <v>0</v>
      </c>
      <c r="L27" s="59"/>
      <c r="M27" s="60"/>
      <c r="N27" s="60"/>
    </row>
    <row r="28" spans="1:16" ht="34.5" customHeight="1" x14ac:dyDescent="0.3">
      <c r="A28" s="131"/>
      <c r="B28" s="144"/>
      <c r="D28" s="224" t="s">
        <v>8</v>
      </c>
      <c r="E28" s="225"/>
      <c r="F28" s="225"/>
      <c r="G28" s="45" t="s">
        <v>7</v>
      </c>
      <c r="H28" s="55">
        <v>6.5000000000000002E-2</v>
      </c>
      <c r="I28" s="226"/>
      <c r="J28" s="227"/>
      <c r="K28" s="73">
        <f>I28/H6</f>
        <v>0</v>
      </c>
      <c r="L28" s="59"/>
      <c r="M28" s="60"/>
      <c r="N28" s="60"/>
    </row>
    <row r="29" spans="1:16" ht="31.5" customHeight="1" x14ac:dyDescent="0.3">
      <c r="B29" s="144"/>
      <c r="D29" s="228" t="s">
        <v>9</v>
      </c>
      <c r="E29" s="229"/>
      <c r="F29" s="229"/>
      <c r="G29" s="74" t="s">
        <v>10</v>
      </c>
      <c r="H29" s="75">
        <v>0.9</v>
      </c>
      <c r="I29" s="212">
        <f>I16</f>
        <v>0</v>
      </c>
      <c r="J29" s="213"/>
      <c r="K29" s="71">
        <f>I29/H6</f>
        <v>0</v>
      </c>
      <c r="L29" s="59"/>
      <c r="M29" s="60"/>
      <c r="N29" s="60"/>
    </row>
    <row r="30" spans="1:16" s="1" customFormat="1" ht="31.5" customHeight="1" x14ac:dyDescent="0.3">
      <c r="B30" s="52"/>
      <c r="D30" s="113" t="s">
        <v>36</v>
      </c>
      <c r="E30" s="114"/>
      <c r="F30" s="115"/>
      <c r="G30" s="44" t="s">
        <v>7</v>
      </c>
      <c r="H30" s="56">
        <v>0.01</v>
      </c>
      <c r="I30" s="222"/>
      <c r="J30" s="223"/>
      <c r="K30" s="71">
        <f>I30/H6</f>
        <v>0</v>
      </c>
      <c r="L30" s="53"/>
      <c r="M30" s="53"/>
      <c r="N30" s="53"/>
    </row>
    <row r="31" spans="1:16" s="1" customFormat="1" ht="31.5" customHeight="1" x14ac:dyDescent="0.3">
      <c r="B31" s="52"/>
      <c r="D31" s="113" t="s">
        <v>37</v>
      </c>
      <c r="E31" s="114"/>
      <c r="F31" s="115"/>
      <c r="G31" s="57" t="s">
        <v>7</v>
      </c>
      <c r="H31" s="58">
        <v>0.01</v>
      </c>
      <c r="I31" s="116"/>
      <c r="J31" s="117"/>
      <c r="K31" s="71">
        <f>I31/H6</f>
        <v>0</v>
      </c>
      <c r="L31" s="53"/>
      <c r="M31" s="53"/>
      <c r="N31" s="53"/>
    </row>
    <row r="32" spans="1:16" ht="20.25" customHeight="1" x14ac:dyDescent="0.3">
      <c r="B32" s="46"/>
      <c r="D32" s="1"/>
      <c r="E32" s="1"/>
      <c r="F32" s="1"/>
      <c r="G32" s="1"/>
      <c r="H32" s="1"/>
      <c r="I32" s="1"/>
      <c r="J32" s="1"/>
      <c r="K32" s="50"/>
      <c r="L32" s="50"/>
      <c r="M32" s="230"/>
      <c r="N32" s="230"/>
      <c r="O32" s="21"/>
      <c r="P32" s="22"/>
    </row>
    <row r="33" spans="2:16" s="1" customFormat="1" ht="55.5" customHeight="1" x14ac:dyDescent="0.3">
      <c r="B33" s="46"/>
      <c r="D33" s="127" t="s">
        <v>31</v>
      </c>
      <c r="E33" s="127"/>
      <c r="F33" s="127"/>
      <c r="G33" s="127"/>
      <c r="H33" s="127"/>
      <c r="I33" s="128">
        <f>I27+I28+I29+I30+I31</f>
        <v>0</v>
      </c>
      <c r="J33" s="129"/>
      <c r="K33" s="130"/>
      <c r="L33" s="50"/>
      <c r="M33" s="51"/>
      <c r="N33" s="51"/>
      <c r="O33" s="21"/>
      <c r="P33" s="22"/>
    </row>
    <row r="34" spans="2:16" ht="36.75" customHeight="1" x14ac:dyDescent="0.3"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2:16" ht="47.25" customHeight="1" x14ac:dyDescent="0.3">
      <c r="D35" s="208" t="s">
        <v>28</v>
      </c>
      <c r="E35" s="209"/>
      <c r="F35" s="38"/>
      <c r="G35" s="38"/>
      <c r="H35" s="38"/>
      <c r="I35" s="38"/>
      <c r="J35" s="38"/>
      <c r="K35" s="30"/>
      <c r="L35" s="210"/>
      <c r="M35" s="210"/>
      <c r="N35" s="210"/>
      <c r="O35" s="210"/>
    </row>
    <row r="36" spans="2:16" ht="15" customHeight="1" x14ac:dyDescent="0.3">
      <c r="D36" s="199" t="s">
        <v>38</v>
      </c>
      <c r="E36" s="200"/>
      <c r="F36" s="200"/>
      <c r="G36" s="200"/>
      <c r="H36" s="200"/>
      <c r="I36" s="200"/>
      <c r="J36" s="200"/>
      <c r="K36" s="200"/>
      <c r="L36" s="201"/>
      <c r="M36" s="39"/>
      <c r="N36" s="40"/>
      <c r="O36" s="40"/>
    </row>
    <row r="37" spans="2:16" ht="15" customHeight="1" x14ac:dyDescent="0.3">
      <c r="D37" s="202"/>
      <c r="E37" s="203"/>
      <c r="F37" s="203"/>
      <c r="G37" s="203"/>
      <c r="H37" s="203"/>
      <c r="I37" s="203"/>
      <c r="J37" s="203"/>
      <c r="K37" s="203"/>
      <c r="L37" s="204"/>
      <c r="M37" s="39"/>
      <c r="N37" s="40"/>
      <c r="O37" s="40"/>
    </row>
    <row r="38" spans="2:16" ht="15" customHeight="1" x14ac:dyDescent="0.3">
      <c r="D38" s="202"/>
      <c r="E38" s="203"/>
      <c r="F38" s="203"/>
      <c r="G38" s="203"/>
      <c r="H38" s="203"/>
      <c r="I38" s="203"/>
      <c r="J38" s="203"/>
      <c r="K38" s="203"/>
      <c r="L38" s="204"/>
      <c r="M38" s="39"/>
      <c r="N38" s="40"/>
      <c r="O38" s="40"/>
    </row>
    <row r="39" spans="2:16" ht="15" customHeight="1" x14ac:dyDescent="0.3">
      <c r="D39" s="202"/>
      <c r="E39" s="203"/>
      <c r="F39" s="203"/>
      <c r="G39" s="203"/>
      <c r="H39" s="203"/>
      <c r="I39" s="203"/>
      <c r="J39" s="203"/>
      <c r="K39" s="203"/>
      <c r="L39" s="204"/>
      <c r="M39" s="39"/>
      <c r="N39" s="40"/>
      <c r="O39" s="40"/>
    </row>
    <row r="40" spans="2:16" ht="36.75" customHeight="1" x14ac:dyDescent="0.3">
      <c r="D40" s="205"/>
      <c r="E40" s="206"/>
      <c r="F40" s="206"/>
      <c r="G40" s="206"/>
      <c r="H40" s="206"/>
      <c r="I40" s="206"/>
      <c r="J40" s="206"/>
      <c r="K40" s="206"/>
      <c r="L40" s="207"/>
      <c r="M40" s="39"/>
      <c r="N40" s="40"/>
      <c r="O40" s="40"/>
    </row>
  </sheetData>
  <sheetProtection algorithmName="SHA-512" hashValue="1PxGhokk8Ibqqcwz0M/mgNlYwkvMBIFcD2lS74OgFC6FwTpI9kxVbFHIw3EdlncyisL364X62llZ104BQaccsQ==" saltValue="K57rtKxVlZYSWtkWDYW0hg==" spinCount="100000" sheet="1" objects="1" scenarios="1"/>
  <mergeCells count="45">
    <mergeCell ref="D36:L40"/>
    <mergeCell ref="D35:E35"/>
    <mergeCell ref="L35:M35"/>
    <mergeCell ref="N35:O35"/>
    <mergeCell ref="D19:E19"/>
    <mergeCell ref="I29:J29"/>
    <mergeCell ref="D26:F26"/>
    <mergeCell ref="G26:H26"/>
    <mergeCell ref="I26:J26"/>
    <mergeCell ref="D27:F27"/>
    <mergeCell ref="I27:J27"/>
    <mergeCell ref="D28:F28"/>
    <mergeCell ref="I28:J28"/>
    <mergeCell ref="D29:F29"/>
    <mergeCell ref="M32:N32"/>
    <mergeCell ref="I30:J30"/>
    <mergeCell ref="D2:R2"/>
    <mergeCell ref="D1:R1"/>
    <mergeCell ref="H6:K6"/>
    <mergeCell ref="D6:G6"/>
    <mergeCell ref="G9:I10"/>
    <mergeCell ref="J9:L10"/>
    <mergeCell ref="D8:O8"/>
    <mergeCell ref="M9:O10"/>
    <mergeCell ref="D9:F10"/>
    <mergeCell ref="A26:A28"/>
    <mergeCell ref="G11:I13"/>
    <mergeCell ref="D11:F13"/>
    <mergeCell ref="A21:A23"/>
    <mergeCell ref="B21:B23"/>
    <mergeCell ref="D21:I23"/>
    <mergeCell ref="B8:B13"/>
    <mergeCell ref="B16:B18"/>
    <mergeCell ref="A8:A13"/>
    <mergeCell ref="A16:A18"/>
    <mergeCell ref="B26:B29"/>
    <mergeCell ref="I16:L18"/>
    <mergeCell ref="D16:H18"/>
    <mergeCell ref="J11:L13"/>
    <mergeCell ref="D31:F31"/>
    <mergeCell ref="I31:J31"/>
    <mergeCell ref="M11:O13"/>
    <mergeCell ref="D33:H33"/>
    <mergeCell ref="I33:K33"/>
    <mergeCell ref="D30:F30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1</vt:i4>
      </vt:variant>
    </vt:vector>
  </HeadingPairs>
  <TitlesOfParts>
    <vt:vector size="8" baseType="lpstr">
      <vt:lpstr>ADESA - SMART CLASS</vt:lpstr>
      <vt:lpstr>INFO SMART CLASS</vt:lpstr>
      <vt:lpstr>NOTEBOOK  &amp; TABLET</vt:lpstr>
      <vt:lpstr>SOFTWARE &amp; LICENZE</vt:lpstr>
      <vt:lpstr>INTERNET &amp; DISPOSITIVI UTILI</vt:lpstr>
      <vt:lpstr>ARMADI E CARRELLI</vt:lpstr>
      <vt:lpstr>QUADRO ECONOMICO - PREVENTIVO</vt:lpstr>
      <vt:lpstr>'ADESA - SMART CLASS'!Area_stampa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2015-07-20T08:14:43Z</dcterms:created>
  <dcterms:modified xsi:type="dcterms:W3CDTF">2020-06-18T16:33:12Z</dcterms:modified>
</cp:coreProperties>
</file>